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researchboard-my.sharepoint.com/personal/mdunne_hrb_ie/Documents/Documents/Work laptop/"/>
    </mc:Choice>
  </mc:AlternateContent>
  <xr:revisionPtr revIDLastSave="0" documentId="8_{DD5CE3EE-200B-485F-8C2F-A40388BFB4FF}" xr6:coauthVersionLast="47" xr6:coauthVersionMax="47" xr10:uidLastSave="{00000000-0000-0000-0000-000000000000}"/>
  <bookViews>
    <workbookView xWindow="-110" yWindow="-110" windowWidth="19420" windowHeight="10420" activeTab="1" xr2:uid="{26BAF36C-BC27-4E4F-8E68-97EAE55F842F}"/>
  </bookViews>
  <sheets>
    <sheet name="Ashbourne" sheetId="2" r:id="rId1"/>
    <sheet name="Sligo " sheetId="4" r:id="rId2"/>
    <sheet name="Dublin North Inner City" sheetId="6" r:id="rId3"/>
    <sheet name="Dublin South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3" i="5" l="1"/>
  <c r="R43" i="5"/>
  <c r="P43" i="5"/>
  <c r="Q43" i="5" s="1"/>
  <c r="S31" i="5"/>
  <c r="R31" i="5"/>
  <c r="P31" i="5"/>
  <c r="Q31" i="5" s="1"/>
  <c r="S42" i="5"/>
  <c r="R42" i="5"/>
  <c r="P42" i="5"/>
  <c r="Q42" i="5" s="1"/>
  <c r="S37" i="5"/>
  <c r="R37" i="5"/>
  <c r="P37" i="5"/>
  <c r="Q37" i="5" s="1"/>
  <c r="S46" i="5"/>
  <c r="R46" i="5"/>
  <c r="P46" i="5"/>
  <c r="Q46" i="5" s="1"/>
  <c r="S34" i="2"/>
  <c r="R34" i="2"/>
  <c r="P34" i="2"/>
  <c r="Q34" i="2" s="1"/>
  <c r="S33" i="5"/>
  <c r="R33" i="5"/>
  <c r="P33" i="5"/>
  <c r="Q33" i="5" s="1"/>
  <c r="S24" i="5"/>
  <c r="R24" i="5"/>
  <c r="P24" i="5"/>
  <c r="Q24" i="5" s="1"/>
  <c r="S38" i="5"/>
  <c r="R38" i="5"/>
  <c r="P38" i="5"/>
  <c r="Q38" i="5" s="1"/>
  <c r="S30" i="2"/>
  <c r="R30" i="2"/>
  <c r="P30" i="2"/>
  <c r="Q30" i="2" s="1"/>
  <c r="S37" i="2"/>
  <c r="R37" i="2"/>
  <c r="P37" i="2"/>
  <c r="Q37" i="2" s="1"/>
  <c r="S29" i="2"/>
  <c r="R29" i="2"/>
  <c r="P29" i="2"/>
  <c r="Q29" i="2" s="1"/>
  <c r="S41" i="5"/>
  <c r="R41" i="5"/>
  <c r="P41" i="5"/>
  <c r="Q41" i="5" s="1"/>
  <c r="S40" i="5"/>
  <c r="R40" i="5"/>
  <c r="P40" i="5"/>
  <c r="Q40" i="5" s="1"/>
  <c r="S48" i="4"/>
  <c r="R48" i="4"/>
  <c r="P48" i="4"/>
  <c r="Q48" i="4" s="1"/>
  <c r="S33" i="4"/>
  <c r="R33" i="4"/>
  <c r="P33" i="4"/>
  <c r="Q33" i="4" s="1"/>
  <c r="S34" i="4"/>
  <c r="R34" i="4"/>
  <c r="P34" i="4"/>
  <c r="Q34" i="4" s="1"/>
  <c r="S29" i="4"/>
  <c r="R29" i="4"/>
  <c r="P29" i="4"/>
  <c r="Q29" i="4" s="1"/>
  <c r="S31" i="4" l="1"/>
  <c r="R31" i="4"/>
  <c r="P31" i="4"/>
  <c r="Q31" i="4" s="1"/>
  <c r="S30" i="4"/>
  <c r="R30" i="4"/>
  <c r="P30" i="4"/>
  <c r="Q30" i="4" s="1"/>
  <c r="S23" i="4"/>
  <c r="R23" i="4"/>
  <c r="P23" i="4"/>
  <c r="Q23" i="4" s="1"/>
  <c r="S22" i="4"/>
  <c r="R22" i="4"/>
  <c r="P22" i="4"/>
  <c r="Q22" i="4" s="1"/>
  <c r="S24" i="4"/>
  <c r="R24" i="4"/>
  <c r="P24" i="4"/>
  <c r="Q24" i="4" s="1"/>
  <c r="S21" i="4"/>
  <c r="R21" i="4"/>
  <c r="P21" i="4"/>
  <c r="Q21" i="4" s="1"/>
  <c r="S37" i="4"/>
  <c r="R37" i="4"/>
  <c r="P37" i="4"/>
  <c r="Q37" i="4" s="1"/>
  <c r="S38" i="4"/>
  <c r="R38" i="4"/>
  <c r="P38" i="4"/>
  <c r="Q38" i="4" s="1"/>
  <c r="S25" i="6" l="1"/>
  <c r="R25" i="6"/>
  <c r="P25" i="6"/>
  <c r="Q25" i="6" s="1"/>
  <c r="S38" i="6"/>
  <c r="R38" i="6"/>
  <c r="P38" i="6"/>
  <c r="Q38" i="6" s="1"/>
  <c r="S33" i="6"/>
  <c r="R33" i="6"/>
  <c r="P33" i="6"/>
  <c r="Q33" i="6" s="1"/>
  <c r="S21" i="6"/>
  <c r="R21" i="6"/>
  <c r="P21" i="6"/>
  <c r="Q21" i="6" s="1"/>
  <c r="S23" i="6"/>
  <c r="R23" i="6"/>
  <c r="P23" i="6"/>
  <c r="Q23" i="6" s="1"/>
  <c r="S26" i="6"/>
  <c r="R26" i="6"/>
  <c r="P26" i="6"/>
  <c r="Q26" i="6" s="1"/>
  <c r="S34" i="6"/>
  <c r="R34" i="6"/>
  <c r="P34" i="6"/>
  <c r="Q34" i="6" s="1"/>
  <c r="S32" i="6"/>
  <c r="R32" i="6"/>
  <c r="P32" i="6"/>
  <c r="Q32" i="6" s="1"/>
  <c r="S40" i="6"/>
  <c r="R40" i="6"/>
  <c r="P40" i="6"/>
  <c r="Q40" i="6" s="1"/>
  <c r="S39" i="6"/>
  <c r="R39" i="6"/>
  <c r="P39" i="6"/>
  <c r="Q39" i="6" s="1"/>
  <c r="S37" i="6"/>
  <c r="R37" i="6"/>
  <c r="P37" i="6"/>
  <c r="Q37" i="6" s="1"/>
  <c r="S35" i="6"/>
  <c r="R35" i="6"/>
  <c r="P35" i="6"/>
  <c r="Q35" i="6" s="1"/>
  <c r="S31" i="6"/>
  <c r="R31" i="6"/>
  <c r="P31" i="6"/>
  <c r="Q31" i="6" s="1"/>
  <c r="S30" i="6"/>
  <c r="R30" i="6"/>
  <c r="P30" i="6"/>
  <c r="Q30" i="6" s="1"/>
  <c r="S29" i="6"/>
  <c r="R29" i="6"/>
  <c r="P29" i="6"/>
  <c r="Q29" i="6" s="1"/>
  <c r="S28" i="6"/>
  <c r="R28" i="6"/>
  <c r="P28" i="6"/>
  <c r="Q28" i="6" s="1"/>
  <c r="S24" i="6"/>
  <c r="R24" i="6"/>
  <c r="P24" i="6"/>
  <c r="Q24" i="6" s="1"/>
  <c r="S22" i="6"/>
  <c r="R22" i="6"/>
  <c r="P22" i="6"/>
  <c r="Q22" i="6" s="1"/>
  <c r="S20" i="6"/>
  <c r="R20" i="6"/>
  <c r="P20" i="6"/>
  <c r="Q20" i="6" s="1"/>
  <c r="S19" i="6"/>
  <c r="R19" i="6"/>
  <c r="P19" i="6"/>
  <c r="Q19" i="6" s="1"/>
  <c r="S18" i="6"/>
  <c r="R18" i="6"/>
  <c r="P18" i="6"/>
  <c r="Q18" i="6" s="1"/>
  <c r="S16" i="6"/>
  <c r="R16" i="6"/>
  <c r="P16" i="6"/>
  <c r="Q16" i="6" s="1"/>
  <c r="S15" i="6"/>
  <c r="R15" i="6"/>
  <c r="P15" i="6"/>
  <c r="Q15" i="6" s="1"/>
  <c r="S14" i="6"/>
  <c r="R14" i="6"/>
  <c r="P14" i="6"/>
  <c r="Q14" i="6" s="1"/>
  <c r="S13" i="6"/>
  <c r="R13" i="6"/>
  <c r="P13" i="6"/>
  <c r="Q13" i="6" s="1"/>
  <c r="S12" i="6"/>
  <c r="R12" i="6"/>
  <c r="P12" i="6"/>
  <c r="Q12" i="6" s="1"/>
  <c r="P25" i="5" l="1"/>
  <c r="Q25" i="5" s="1"/>
  <c r="P26" i="5"/>
  <c r="Q26" i="5" s="1"/>
  <c r="R25" i="5"/>
  <c r="S25" i="5"/>
  <c r="R26" i="5"/>
  <c r="S26" i="5"/>
  <c r="P13" i="5"/>
  <c r="Q13" i="5" s="1"/>
  <c r="P14" i="5"/>
  <c r="Q14" i="5" s="1"/>
  <c r="P15" i="5"/>
  <c r="Q15" i="5" s="1"/>
  <c r="P16" i="5"/>
  <c r="Q16" i="5" s="1"/>
  <c r="P17" i="5"/>
  <c r="Q17" i="5" s="1"/>
  <c r="P18" i="5"/>
  <c r="Q18" i="5" s="1"/>
  <c r="P19" i="5"/>
  <c r="Q19" i="5" s="1"/>
  <c r="P21" i="5"/>
  <c r="Q21" i="5" s="1"/>
  <c r="P22" i="5"/>
  <c r="Q22" i="5" s="1"/>
  <c r="P23" i="5"/>
  <c r="Q23" i="5" s="1"/>
  <c r="P27" i="5"/>
  <c r="Q27" i="5" s="1"/>
  <c r="P28" i="5"/>
  <c r="Q28" i="5" s="1"/>
  <c r="P30" i="5"/>
  <c r="Q30" i="5" s="1"/>
  <c r="P32" i="5"/>
  <c r="Q32" i="5" s="1"/>
  <c r="P34" i="5"/>
  <c r="Q34" i="5" s="1"/>
  <c r="P35" i="5"/>
  <c r="Q35" i="5" s="1"/>
  <c r="P36" i="5"/>
  <c r="Q36" i="5" s="1"/>
  <c r="P45" i="5"/>
  <c r="Q45" i="5" s="1"/>
  <c r="P12" i="5"/>
  <c r="Q12" i="5" s="1"/>
  <c r="R15" i="5"/>
  <c r="S15" i="5"/>
  <c r="R16" i="5"/>
  <c r="S16" i="5"/>
  <c r="R17" i="5"/>
  <c r="S17" i="5"/>
  <c r="S45" i="5"/>
  <c r="R45" i="5"/>
  <c r="S36" i="5"/>
  <c r="R36" i="5"/>
  <c r="S35" i="5"/>
  <c r="R35" i="5"/>
  <c r="S34" i="5"/>
  <c r="R34" i="5"/>
  <c r="S32" i="5"/>
  <c r="R32" i="5"/>
  <c r="S30" i="5"/>
  <c r="R30" i="5"/>
  <c r="S28" i="5"/>
  <c r="R28" i="5"/>
  <c r="S27" i="5"/>
  <c r="R27" i="5"/>
  <c r="S23" i="5"/>
  <c r="R23" i="5"/>
  <c r="S22" i="5"/>
  <c r="R22" i="5"/>
  <c r="S21" i="5"/>
  <c r="R21" i="5"/>
  <c r="S19" i="5"/>
  <c r="R19" i="5"/>
  <c r="S18" i="5"/>
  <c r="R18" i="5"/>
  <c r="S14" i="5"/>
  <c r="R14" i="5"/>
  <c r="S13" i="5"/>
  <c r="R13" i="5"/>
  <c r="S12" i="5"/>
  <c r="R12" i="5"/>
  <c r="S47" i="4"/>
  <c r="R47" i="4"/>
  <c r="P47" i="4"/>
  <c r="Q47" i="4" s="1"/>
  <c r="S46" i="4"/>
  <c r="R46" i="4"/>
  <c r="P46" i="4"/>
  <c r="Q46" i="4" s="1"/>
  <c r="S44" i="4"/>
  <c r="R44" i="4"/>
  <c r="P44" i="4"/>
  <c r="Q44" i="4" s="1"/>
  <c r="S43" i="4"/>
  <c r="R43" i="4"/>
  <c r="P43" i="4"/>
  <c r="Q43" i="4" s="1"/>
  <c r="S42" i="4"/>
  <c r="R42" i="4"/>
  <c r="P42" i="4"/>
  <c r="Q42" i="4" s="1"/>
  <c r="S41" i="4"/>
  <c r="R41" i="4"/>
  <c r="P41" i="4"/>
  <c r="Q41" i="4" s="1"/>
  <c r="S39" i="4"/>
  <c r="R39" i="4"/>
  <c r="P39" i="4"/>
  <c r="Q39" i="4" s="1"/>
  <c r="S36" i="4"/>
  <c r="R36" i="4"/>
  <c r="P36" i="4"/>
  <c r="Q36" i="4" s="1"/>
  <c r="S35" i="4"/>
  <c r="R35" i="4"/>
  <c r="P35" i="4"/>
  <c r="Q35" i="4" s="1"/>
  <c r="S32" i="4"/>
  <c r="R32" i="4"/>
  <c r="P32" i="4"/>
  <c r="Q32" i="4" s="1"/>
  <c r="S28" i="4"/>
  <c r="R28" i="4"/>
  <c r="P28" i="4"/>
  <c r="Q28" i="4" s="1"/>
  <c r="S26" i="4"/>
  <c r="R26" i="4"/>
  <c r="P26" i="4"/>
  <c r="Q26" i="4" s="1"/>
  <c r="S25" i="4"/>
  <c r="R25" i="4"/>
  <c r="P25" i="4"/>
  <c r="Q25" i="4" s="1"/>
  <c r="S20" i="4"/>
  <c r="R20" i="4"/>
  <c r="P20" i="4"/>
  <c r="Q20" i="4" s="1"/>
  <c r="S19" i="4"/>
  <c r="R19" i="4"/>
  <c r="P19" i="4"/>
  <c r="Q19" i="4" s="1"/>
  <c r="S18" i="4"/>
  <c r="R18" i="4"/>
  <c r="P18" i="4"/>
  <c r="Q18" i="4" s="1"/>
  <c r="S16" i="4"/>
  <c r="R16" i="4"/>
  <c r="P16" i="4"/>
  <c r="Q16" i="4" s="1"/>
  <c r="S15" i="4"/>
  <c r="R15" i="4"/>
  <c r="P15" i="4"/>
  <c r="Q15" i="4" s="1"/>
  <c r="S14" i="4"/>
  <c r="R14" i="4"/>
  <c r="P14" i="4"/>
  <c r="Q14" i="4" s="1"/>
  <c r="S13" i="4"/>
  <c r="R13" i="4"/>
  <c r="P13" i="4"/>
  <c r="Q13" i="4" s="1"/>
  <c r="S12" i="4"/>
  <c r="R12" i="4"/>
  <c r="P12" i="4"/>
  <c r="Q12" i="4" s="1"/>
  <c r="S13" i="2"/>
  <c r="S14" i="2"/>
  <c r="S15" i="2"/>
  <c r="S16" i="2"/>
  <c r="S18" i="2"/>
  <c r="S19" i="2"/>
  <c r="S20" i="2"/>
  <c r="S21" i="2"/>
  <c r="S22" i="2"/>
  <c r="S24" i="2"/>
  <c r="S25" i="2"/>
  <c r="S26" i="2"/>
  <c r="S27" i="2"/>
  <c r="S28" i="2"/>
  <c r="S32" i="2"/>
  <c r="S33" i="2"/>
  <c r="S35" i="2"/>
  <c r="S36" i="2"/>
  <c r="S39" i="2"/>
  <c r="S40" i="2"/>
  <c r="S12" i="2"/>
  <c r="R12" i="2"/>
  <c r="R13" i="2"/>
  <c r="R14" i="2"/>
  <c r="R15" i="2"/>
  <c r="R16" i="2"/>
  <c r="R18" i="2"/>
  <c r="R19" i="2"/>
  <c r="R20" i="2"/>
  <c r="R21" i="2"/>
  <c r="R22" i="2"/>
  <c r="R24" i="2"/>
  <c r="R25" i="2"/>
  <c r="R26" i="2"/>
  <c r="R27" i="2"/>
  <c r="R28" i="2"/>
  <c r="R32" i="2"/>
  <c r="R33" i="2"/>
  <c r="R35" i="2"/>
  <c r="R36" i="2"/>
  <c r="R39" i="2"/>
  <c r="R40" i="2"/>
  <c r="P13" i="2"/>
  <c r="Q13" i="2" s="1"/>
  <c r="P14" i="2"/>
  <c r="Q14" i="2" s="1"/>
  <c r="P15" i="2"/>
  <c r="Q15" i="2" s="1"/>
  <c r="P16" i="2"/>
  <c r="Q16" i="2" s="1"/>
  <c r="P18" i="2"/>
  <c r="Q18" i="2" s="1"/>
  <c r="P19" i="2"/>
  <c r="Q19" i="2" s="1"/>
  <c r="P20" i="2"/>
  <c r="Q20" i="2" s="1"/>
  <c r="P21" i="2"/>
  <c r="Q21" i="2" s="1"/>
  <c r="P22" i="2"/>
  <c r="Q22" i="2" s="1"/>
  <c r="P24" i="2"/>
  <c r="Q24" i="2" s="1"/>
  <c r="P25" i="2"/>
  <c r="Q25" i="2" s="1"/>
  <c r="P26" i="2"/>
  <c r="Q26" i="2" s="1"/>
  <c r="P27" i="2"/>
  <c r="Q27" i="2" s="1"/>
  <c r="P28" i="2"/>
  <c r="Q28" i="2" s="1"/>
  <c r="P32" i="2"/>
  <c r="Q32" i="2" s="1"/>
  <c r="P33" i="2"/>
  <c r="Q33" i="2" s="1"/>
  <c r="P35" i="2"/>
  <c r="Q35" i="2" s="1"/>
  <c r="P36" i="2"/>
  <c r="Q36" i="2" s="1"/>
  <c r="P39" i="2"/>
  <c r="Q39" i="2" s="1"/>
  <c r="P40" i="2"/>
  <c r="Q40" i="2" s="1"/>
  <c r="P12" i="2"/>
  <c r="Q12" i="2" s="1"/>
</calcChain>
</file>

<file path=xl/sharedStrings.xml><?xml version="1.0" encoding="utf-8"?>
<sst xmlns="http://schemas.openxmlformats.org/spreadsheetml/2006/main" count="366" uniqueCount="133">
  <si>
    <t xml:space="preserve">Product/brand Name </t>
  </si>
  <si>
    <t>ABV %</t>
  </si>
  <si>
    <t>Volume</t>
  </si>
  <si>
    <t>Retail Price</t>
  </si>
  <si>
    <t>Unit(s)</t>
  </si>
  <si>
    <t>Tesco</t>
  </si>
  <si>
    <t>Dunnes</t>
  </si>
  <si>
    <t>Lidl</t>
  </si>
  <si>
    <t>Aldi</t>
  </si>
  <si>
    <t>Supervalu</t>
  </si>
  <si>
    <t xml:space="preserve">Centra </t>
  </si>
  <si>
    <t>Londis</t>
  </si>
  <si>
    <t>Spar</t>
  </si>
  <si>
    <t>Other (brand Name)</t>
  </si>
  <si>
    <t>Standard Drinks (SD)</t>
  </si>
  <si>
    <t>Price per SD</t>
  </si>
  <si>
    <t>MUP retail €</t>
  </si>
  <si>
    <t>MUP per unit €</t>
  </si>
  <si>
    <t>e.g.</t>
  </si>
  <si>
    <t>500ml</t>
  </si>
  <si>
    <t>X</t>
  </si>
  <si>
    <t>n/a</t>
  </si>
  <si>
    <t>Wine</t>
  </si>
  <si>
    <t>Vineyards Shiraz</t>
  </si>
  <si>
    <t xml:space="preserve">Date: </t>
  </si>
  <si>
    <t xml:space="preserve">Location: </t>
  </si>
  <si>
    <t xml:space="preserve">Investigator: </t>
  </si>
  <si>
    <t>Grapevine Sauvignon Blanc</t>
  </si>
  <si>
    <t>Spirits</t>
  </si>
  <si>
    <t>Captain Morgan Rum</t>
  </si>
  <si>
    <t>Beer</t>
  </si>
  <si>
    <t>Dutch Gold</t>
  </si>
  <si>
    <t>Cider</t>
  </si>
  <si>
    <t>Linden Village</t>
  </si>
  <si>
    <t>Bulmers</t>
  </si>
  <si>
    <t>Other</t>
  </si>
  <si>
    <t xml:space="preserve">PRICE PER UNIT: </t>
  </si>
  <si>
    <t xml:space="preserve">MULTIPLY BY: </t>
  </si>
  <si>
    <t>Notes</t>
  </si>
  <si>
    <t>Jennifer</t>
  </si>
  <si>
    <t>Dublin North Inner City</t>
  </si>
  <si>
    <t>12-16 July</t>
  </si>
  <si>
    <t>Tyksie</t>
  </si>
  <si>
    <t>Tesco Lager</t>
  </si>
  <si>
    <t>Old Samuel</t>
  </si>
  <si>
    <t>Tesco Napoleon Brandy</t>
  </si>
  <si>
    <t>Nikita Vodka</t>
  </si>
  <si>
    <t>WindsorCastle London Dry Gin</t>
  </si>
  <si>
    <t>Revero Vino Blanco</t>
  </si>
  <si>
    <t>Orchard Thieves</t>
  </si>
  <si>
    <t>Prazsky</t>
  </si>
  <si>
    <t>Budweiser</t>
  </si>
  <si>
    <t>Canadian Molson</t>
  </si>
  <si>
    <t>Harp Irish Lager</t>
  </si>
  <si>
    <t>Grapevine Cabernet Sauvignon</t>
  </si>
  <si>
    <t>Kortenhoef</t>
  </si>
  <si>
    <t>Smirnoff Vodka Red</t>
  </si>
  <si>
    <t>Conde Noble Dry White Wine</t>
  </si>
  <si>
    <t>Rachmanioff Vodka</t>
  </si>
  <si>
    <t>Beefeater London Gin</t>
  </si>
  <si>
    <t>Queality Beer Lager</t>
  </si>
  <si>
    <t>Druids Celtic Cider</t>
  </si>
  <si>
    <t>JG Kinsey Vodka</t>
  </si>
  <si>
    <t>Drombeg Original Irish Whiskey</t>
  </si>
  <si>
    <t>24-25 July</t>
  </si>
  <si>
    <t xml:space="preserve">Sligo </t>
  </si>
  <si>
    <t>Eunan</t>
  </si>
  <si>
    <t>Cimaros Shiraz</t>
  </si>
  <si>
    <t>Cimarosa Pinotage</t>
  </si>
  <si>
    <t>Coors Light</t>
  </si>
  <si>
    <t>Hop House</t>
  </si>
  <si>
    <t>Perlenbacher Pils</t>
  </si>
  <si>
    <t>Woodgate Pear Cider</t>
  </si>
  <si>
    <t>Faxe</t>
  </si>
  <si>
    <t>Captain Cook Spiced Rum</t>
  </si>
  <si>
    <t>Gen Orchy Scotch Whisky</t>
  </si>
  <si>
    <t>Castelgy London Dry Gin</t>
  </si>
  <si>
    <t>Wild Burrow Gin (Irish)</t>
  </si>
  <si>
    <t>Baron St Jean</t>
  </si>
  <si>
    <t>Galahad Premium Lager</t>
  </si>
  <si>
    <t>Karlskrone Can Pack</t>
  </si>
  <si>
    <t>Samuel Joe's Bourbon Whiskey</t>
  </si>
  <si>
    <t>Tamova Vodka</t>
  </si>
  <si>
    <t>Ardfallen Irish Whiskey</t>
  </si>
  <si>
    <t>Yellowtail Pinot Grigio</t>
  </si>
  <si>
    <t>Yellowtail Shiraz</t>
  </si>
  <si>
    <t>Cork Dry Gin</t>
  </si>
  <si>
    <t>TG Kinsey Scotch Whiskey</t>
  </si>
  <si>
    <t>White Claw Hard Seltzer</t>
  </si>
  <si>
    <t>Cockburns Fine Ruby</t>
  </si>
  <si>
    <t>Heineken</t>
  </si>
  <si>
    <t>Karpackie</t>
  </si>
  <si>
    <t>Carlsberg</t>
  </si>
  <si>
    <t>Sex on the Beach | Pina Colada</t>
  </si>
  <si>
    <t>Rosie's Dew</t>
  </si>
  <si>
    <t>22-28 July</t>
  </si>
  <si>
    <t>Rebelle Blanc</t>
  </si>
  <si>
    <t>Dublin South</t>
  </si>
  <si>
    <t>Le Havre de Paix</t>
  </si>
  <si>
    <t>Guinness</t>
  </si>
  <si>
    <t>Napoleon Brandy</t>
  </si>
  <si>
    <t>Bells Scotch Whiskey</t>
  </si>
  <si>
    <t>Cimarosa Shiraz</t>
  </si>
  <si>
    <t>Devil Bit Irish Cider</t>
  </si>
  <si>
    <t>Nugan Estate Shiraz</t>
  </si>
  <si>
    <t xml:space="preserve">Bulmers </t>
  </si>
  <si>
    <t>Smirnoff Vodka</t>
  </si>
  <si>
    <t>Centra | Daybreak</t>
  </si>
  <si>
    <t>Grapevine Sauvignon blanc</t>
  </si>
  <si>
    <t>Galahad</t>
  </si>
  <si>
    <t>Cullen Irish Cider</t>
  </si>
  <si>
    <t>Nikita Imperial Vodka</t>
  </si>
  <si>
    <t>Ye Olde English</t>
  </si>
  <si>
    <t>Conde Rose</t>
  </si>
  <si>
    <t>Vineyard Merlot</t>
  </si>
  <si>
    <t>Woodgate Irish Cider</t>
  </si>
  <si>
    <t>Galereux Premium Lager</t>
  </si>
  <si>
    <t>Vineyards Chardonnay</t>
  </si>
  <si>
    <t>Harp Premium Lager</t>
  </si>
  <si>
    <t>Grapevine</t>
  </si>
  <si>
    <t>Corley Dry Gin</t>
  </si>
  <si>
    <t>Oettinger</t>
  </si>
  <si>
    <t>FAXE</t>
  </si>
  <si>
    <t>Castelgy Dry Gin</t>
  </si>
  <si>
    <t>Ska Brewing Hard Seltzer</t>
  </si>
  <si>
    <t>Western Gold Bourbon</t>
  </si>
  <si>
    <t>Gordons Dry Gin</t>
  </si>
  <si>
    <t>Carling Lager</t>
  </si>
  <si>
    <t>WKD Blue</t>
  </si>
  <si>
    <t>Staropramen</t>
  </si>
  <si>
    <t>San Valentino Pinot Grigio</t>
  </si>
  <si>
    <t>19 Crimes Red Blend</t>
  </si>
  <si>
    <t>Santa Helena (Range) Malbec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</si>
</sst>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;[Red]\-&quot;€&quot;#,##0"/>
  </numFmts>
  <fonts count="6" x14ac:knownFonts="1"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EDED"/>
        <bgColor rgb="FFEDEDED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5" xfId="0" applyBorder="1"/>
    <xf numFmtId="0" fontId="0" fillId="0" borderId="4" xfId="0" applyBorder="1"/>
    <xf numFmtId="0" fontId="4" fillId="0" borderId="0" xfId="1"/>
    <xf numFmtId="0" fontId="4" fillId="0" borderId="1" xfId="1" applyBorder="1"/>
    <xf numFmtId="0" fontId="4" fillId="0" borderId="2" xfId="1" applyBorder="1"/>
    <xf numFmtId="0" fontId="4" fillId="0" borderId="3" xfId="1" applyBorder="1"/>
    <xf numFmtId="0" fontId="1" fillId="2" borderId="4" xfId="1" applyFont="1" applyFill="1" applyBorder="1"/>
    <xf numFmtId="0" fontId="2" fillId="2" borderId="5" xfId="1" applyFont="1" applyFill="1" applyBorder="1"/>
    <xf numFmtId="164" fontId="4" fillId="2" borderId="5" xfId="1" applyNumberFormat="1" applyFill="1" applyBorder="1"/>
    <xf numFmtId="0" fontId="4" fillId="2" borderId="5" xfId="1" applyFill="1" applyBorder="1"/>
    <xf numFmtId="0" fontId="4" fillId="2" borderId="6" xfId="1" applyFill="1" applyBorder="1"/>
    <xf numFmtId="0" fontId="1" fillId="3" borderId="4" xfId="1" applyFont="1" applyFill="1" applyBorder="1"/>
    <xf numFmtId="0" fontId="4" fillId="0" borderId="5" xfId="1" applyBorder="1"/>
    <xf numFmtId="0" fontId="2" fillId="3" borderId="5" xfId="1" applyFont="1" applyFill="1" applyBorder="1"/>
    <xf numFmtId="164" fontId="4" fillId="3" borderId="5" xfId="1" applyNumberFormat="1" applyFill="1" applyBorder="1"/>
    <xf numFmtId="0" fontId="4" fillId="3" borderId="5" xfId="1" applyFill="1" applyBorder="1"/>
    <xf numFmtId="0" fontId="4" fillId="3" borderId="6" xfId="1" applyFill="1" applyBorder="1"/>
    <xf numFmtId="0" fontId="3" fillId="4" borderId="4" xfId="1" applyFont="1" applyFill="1" applyBorder="1"/>
    <xf numFmtId="0" fontId="4" fillId="0" borderId="6" xfId="1" applyBorder="1"/>
    <xf numFmtId="0" fontId="4" fillId="0" borderId="4" xfId="1" applyBorder="1"/>
    <xf numFmtId="0" fontId="3" fillId="5" borderId="4" xfId="1" applyFont="1" applyFill="1" applyBorder="1"/>
    <xf numFmtId="0" fontId="3" fillId="6" borderId="4" xfId="1" applyFont="1" applyFill="1" applyBorder="1"/>
    <xf numFmtId="0" fontId="3" fillId="7" borderId="4" xfId="1" applyFont="1" applyFill="1" applyBorder="1"/>
    <xf numFmtId="0" fontId="4" fillId="0" borderId="7" xfId="1" applyBorder="1"/>
    <xf numFmtId="0" fontId="4" fillId="0" borderId="8" xfId="1" applyBorder="1"/>
    <xf numFmtId="0" fontId="4" fillId="8" borderId="5" xfId="1" applyFill="1" applyBorder="1"/>
    <xf numFmtId="0" fontId="0" fillId="0" borderId="7" xfId="0" applyBorder="1"/>
    <xf numFmtId="2" fontId="4" fillId="0" borderId="5" xfId="1" applyNumberFormat="1" applyBorder="1"/>
    <xf numFmtId="0" fontId="0" fillId="0" borderId="8" xfId="0" applyBorder="1"/>
    <xf numFmtId="2" fontId="4" fillId="0" borderId="6" xfId="1" applyNumberFormat="1" applyBorder="1"/>
    <xf numFmtId="0" fontId="5" fillId="9" borderId="5" xfId="0" applyFont="1" applyFill="1" applyBorder="1"/>
    <xf numFmtId="0" fontId="4" fillId="0" borderId="9" xfId="1" applyBorder="1"/>
    <xf numFmtId="2" fontId="4" fillId="0" borderId="8" xfId="1" applyNumberFormat="1" applyBorder="1"/>
    <xf numFmtId="0" fontId="4" fillId="0" borderId="10" xfId="1" applyBorder="1"/>
    <xf numFmtId="0" fontId="0" fillId="10" borderId="4" xfId="0" applyFill="1" applyBorder="1"/>
    <xf numFmtId="2" fontId="4" fillId="11" borderId="5" xfId="1" applyNumberFormat="1" applyFill="1" applyBorder="1"/>
    <xf numFmtId="2" fontId="4" fillId="2" borderId="5" xfId="1" applyNumberFormat="1" applyFill="1" applyBorder="1"/>
  </cellXfs>
  <cellStyles count="2">
    <cellStyle name="Normal" xfId="0" builtinId="0"/>
    <cellStyle name="Normal 2" xfId="1" xr:uid="{D8179381-38AA-684D-AA0B-85C25D83781D}"/>
  </cellStyles>
  <dxfs count="8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5224FF-6979-F54C-BDE7-0822455D0A09}" name="Table1" displayName="Table1" ref="B8:S40" totalsRowShown="0" headerRowDxfId="88" headerRowBorderDxfId="87" tableBorderDxfId="86" totalsRowBorderDxfId="85">
  <tableColumns count="18">
    <tableColumn id="1" xr3:uid="{D7B273BF-F583-1940-B317-AF3BF0496DA2}" name="Product/brand Name " dataDxfId="84"/>
    <tableColumn id="2" xr3:uid="{2E9DBDEC-CEA1-F14F-9E4E-70D99031AB6A}" name="ABV %" dataDxfId="83"/>
    <tableColumn id="3" xr3:uid="{98F9C075-BA43-B143-B859-5AAE84AC3F64}" name="Volume" dataDxfId="82"/>
    <tableColumn id="4" xr3:uid="{29398CAE-D10B-104D-8F05-4C6F1BA5D67B}" name="Retail Price" dataDxfId="81"/>
    <tableColumn id="5" xr3:uid="{70F65296-CEC9-0243-A0B2-21A398F5CB1A}" name="Unit(s)" dataDxfId="80"/>
    <tableColumn id="6" xr3:uid="{B057A9DD-CB18-CC40-A7C5-7E07880D2E42}" name="Tesco" dataDxfId="79"/>
    <tableColumn id="7" xr3:uid="{0C29043C-41E8-784C-A5E8-9336BB2F18BF}" name="Dunnes" dataDxfId="78"/>
    <tableColumn id="8" xr3:uid="{D0764C3A-2D19-A245-92DD-B9C4BE9BB634}" name="Lidl" dataDxfId="77"/>
    <tableColumn id="9" xr3:uid="{D6F3F87A-40E2-8B44-ADF2-9079A2D1AFC1}" name="Aldi" dataDxfId="76"/>
    <tableColumn id="10" xr3:uid="{C2FAE5C8-30C4-474D-9041-9B1BF1E0C9DB}" name="Supervalu" dataDxfId="75"/>
    <tableColumn id="11" xr3:uid="{17D230C1-1E7C-3043-BD76-EB89E4B9F0B3}" name="Centra | Daybreak" dataDxfId="74"/>
    <tableColumn id="12" xr3:uid="{5732785E-F995-5D4D-B9F2-187F4E7016E5}" name="Londis" dataDxfId="73"/>
    <tableColumn id="13" xr3:uid="{ADD8D6CA-9BD7-124C-9CF6-9E9DCF37D2BC}" name="Spar" dataDxfId="72"/>
    <tableColumn id="14" xr3:uid="{E748DF58-4F22-1141-8CB1-66083BA8FE25}" name="Other (brand Name)" dataDxfId="71"/>
    <tableColumn id="15" xr3:uid="{B68F8437-2ED8-E549-A380-E10F38AFF329}" name="Standard Drinks (SD)" dataDxfId="70"/>
    <tableColumn id="16" xr3:uid="{2695DD3E-B741-5F43-8180-C09392B6C785}" name="Price per SD" dataDxfId="69"/>
    <tableColumn id="17" xr3:uid="{7AF6AC17-0749-4C48-9B8D-E8F1AC628B6E}" name="MUP retail €" dataDxfId="68">
      <calculatedColumnFormula>$C9/100*$D9*$F9*$C$5*$C$6</calculatedColumnFormula>
    </tableColumn>
    <tableColumn id="18" xr3:uid="{908B1AF9-AE31-614C-AC74-277AC566FF50}" name="MUP per unit €" dataDxfId="67">
      <calculatedColumnFormula>$C9/100*$D9*$F9*$C$5*$C$6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866801-9435-C742-BCCD-1CFBECA2259F}" name="Table14" displayName="Table14" ref="B8:S48" totalsRowShown="0" headerRowDxfId="66" headerRowBorderDxfId="65" tableBorderDxfId="64" totalsRowBorderDxfId="63">
  <tableColumns count="18">
    <tableColumn id="1" xr3:uid="{565F0B85-E218-474F-AD33-2DFA59393203}" name="Product/brand Name " dataDxfId="62"/>
    <tableColumn id="2" xr3:uid="{9C1B473A-FF7E-574C-99B3-A0E353777366}" name="ABV %" dataDxfId="61"/>
    <tableColumn id="3" xr3:uid="{843B0A21-565A-9B43-ABE5-A05D12E9C889}" name="Volume" dataDxfId="60"/>
    <tableColumn id="4" xr3:uid="{7CDF0CD9-3D64-B242-984C-10EA4D85DC66}" name="Retail Price" dataDxfId="59"/>
    <tableColumn id="5" xr3:uid="{8560AAA7-D72D-D84A-91B5-207E5886D25C}" name="Unit(s)" dataDxfId="58"/>
    <tableColumn id="6" xr3:uid="{D58BB923-8630-A049-8111-89A601272F37}" name="Tesco" dataDxfId="57"/>
    <tableColumn id="7" xr3:uid="{90F300AE-2E2F-2E40-9CA6-4E68C357E168}" name="Dunnes" dataDxfId="56"/>
    <tableColumn id="8" xr3:uid="{AB4508BF-D886-D245-A21B-0DE3360B445C}" name="Lidl" dataDxfId="55"/>
    <tableColumn id="9" xr3:uid="{FA4DA8D7-A076-AC44-A7B9-241372CDC4DF}" name="Aldi" dataDxfId="54"/>
    <tableColumn id="10" xr3:uid="{4196756B-63A0-724A-BE28-6F0650DA3CCC}" name="Supervalu" dataDxfId="53"/>
    <tableColumn id="11" xr3:uid="{C1BB0CDE-7B8C-0447-B023-0673246E2B0F}" name="Centra " dataDxfId="52"/>
    <tableColumn id="12" xr3:uid="{C1B35899-044F-B449-8C0F-76033B08E6C5}" name="Londis" dataDxfId="51"/>
    <tableColumn id="13" xr3:uid="{91C8FB86-F2B1-D844-8B97-19773BF8B046}" name="Spar" dataDxfId="50"/>
    <tableColumn id="14" xr3:uid="{C36DFF04-C8D8-2844-8641-4F451CCB629F}" name="Other (brand Name)" dataDxfId="49"/>
    <tableColumn id="15" xr3:uid="{3D6F7C95-C55A-9C4D-A7A5-3120D39C23F2}" name="Standard Drinks (SD)" dataDxfId="48"/>
    <tableColumn id="16" xr3:uid="{55EE69AA-85B2-BC4F-89BC-D9DE66C0EF57}" name="Price per SD" dataDxfId="47"/>
    <tableColumn id="17" xr3:uid="{8B2912DA-0DCB-D944-BEF4-6FECD4064957}" name="MUP retail €" dataDxfId="46">
      <calculatedColumnFormula>$C9/100*$D9*$F9*$C$5*$C$6</calculatedColumnFormula>
    </tableColumn>
    <tableColumn id="18" xr3:uid="{D1C2671D-91C9-7645-998F-6EE203F9A4A7}" name="MUP per unit €" dataDxfId="45">
      <calculatedColumnFormula>$C9/100*$D9*$F9*$C$5*$C$6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0EA99E-1842-4941-A589-8354D974D52C}" name="Table143" displayName="Table143" ref="B8:S40" totalsRowShown="0" headerRowDxfId="44" headerRowBorderDxfId="43" tableBorderDxfId="42" totalsRowBorderDxfId="41">
  <tableColumns count="18">
    <tableColumn id="1" xr3:uid="{A4829B34-0D58-604A-B2BF-27EFC8198217}" name="Product/brand Name " dataDxfId="40"/>
    <tableColumn id="2" xr3:uid="{4F4B1B95-0760-4141-ACF0-53DA289E2BD0}" name="ABV %" dataDxfId="39"/>
    <tableColumn id="3" xr3:uid="{45A92D40-EDBA-1B43-B149-EBD12BF0F3F4}" name="Volume" dataDxfId="38"/>
    <tableColumn id="4" xr3:uid="{CCD1C0DE-74A0-BB48-BC58-B35CE5A85122}" name="Retail Price" dataDxfId="37"/>
    <tableColumn id="5" xr3:uid="{C2A6547A-85DE-DE49-AC5F-5BA19CC858FE}" name="Unit(s)" dataDxfId="36"/>
    <tableColumn id="6" xr3:uid="{8B2A4463-B2AD-1946-AF36-EEDF8D6FC8E3}" name="Tesco" dataDxfId="35"/>
    <tableColumn id="7" xr3:uid="{F136BD87-65F2-8740-A04A-1D6AD1C45443}" name="Dunnes" dataDxfId="34"/>
    <tableColumn id="8" xr3:uid="{E91E5C29-BF76-B041-98D5-E7454BF4425F}" name="Lidl" dataDxfId="33"/>
    <tableColumn id="9" xr3:uid="{8E6A0FCC-17CB-EC48-A134-E8FF7895F8DC}" name="Aldi" dataDxfId="32"/>
    <tableColumn id="10" xr3:uid="{EE9A4DF8-DFB6-DB40-B652-92B8EC4C9FFB}" name="Supervalu" dataDxfId="31"/>
    <tableColumn id="11" xr3:uid="{61BDDBC4-4B16-6141-BB1D-FC8CC21ABF6F}" name="Centra " dataDxfId="30"/>
    <tableColumn id="12" xr3:uid="{D4DD3AE6-8C47-E14B-9BA9-CDD6DE61DBEA}" name="Londis" dataDxfId="29"/>
    <tableColumn id="13" xr3:uid="{1CE3E4EE-C8D7-9345-BCDE-24741B830652}" name="Spar" dataDxfId="28"/>
    <tableColumn id="14" xr3:uid="{8B79D0C0-18CF-174B-AAF9-E727F637B844}" name="Other (brand Name)" dataDxfId="27"/>
    <tableColumn id="15" xr3:uid="{D48040C7-7B5F-9E4A-B4CF-C8F776203796}" name="Standard Drinks (SD)" dataDxfId="26"/>
    <tableColumn id="16" xr3:uid="{046FD28E-E523-F048-BEC4-F99E21085039}" name="Price per SD" dataDxfId="25"/>
    <tableColumn id="17" xr3:uid="{6193CF4E-EEF0-6E43-819F-1F41096A3AD3}" name="MUP retail €" dataDxfId="24">
      <calculatedColumnFormula>$C9/100*$D9*$F9*$C$5*$C$6</calculatedColumnFormula>
    </tableColumn>
    <tableColumn id="18" xr3:uid="{CC9AB1FD-C42F-9847-89E3-EF6896BA4D3F}" name="MUP per unit €" dataDxfId="23">
      <calculatedColumnFormula>$C9/100*$D9*$F9*$C$5*$C$6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6B5C901-D54E-0A4F-A1C8-0F1F2AD4E0C0}" name="Table15" displayName="Table15" ref="B8:T46" totalsRowShown="0" headerRowDxfId="22" headerRowBorderDxfId="21" tableBorderDxfId="20" totalsRowBorderDxfId="19">
  <tableColumns count="19">
    <tableColumn id="1" xr3:uid="{1B98F28B-EC32-E24B-82D2-AB6BA9DC4B24}" name="Product/brand Name " dataDxfId="18"/>
    <tableColumn id="2" xr3:uid="{9E26B359-F373-484B-91C8-DFAC172441A2}" name="ABV %" dataDxfId="17"/>
    <tableColumn id="3" xr3:uid="{EA375271-8E3C-8947-8257-B1EF8501D2BB}" name="Volume" dataDxfId="16"/>
    <tableColumn id="4" xr3:uid="{337D9781-409A-7342-AA5D-F27A735F65C9}" name="Retail Price" dataDxfId="15"/>
    <tableColumn id="5" xr3:uid="{F69DB18A-2077-C443-AE52-241E2EE64E93}" name="Unit(s)" dataDxfId="14"/>
    <tableColumn id="6" xr3:uid="{5DEAAC46-3531-D844-B773-7514DD472BF7}" name="Tesco" dataDxfId="13"/>
    <tableColumn id="7" xr3:uid="{A594B894-09FB-9F4A-BD06-0D15B1BC9285}" name="Dunnes" dataDxfId="12"/>
    <tableColumn id="8" xr3:uid="{9190708D-0FFE-124C-AC43-259674246F95}" name="Lidl" dataDxfId="11"/>
    <tableColumn id="9" xr3:uid="{0F171071-E4B5-2A47-ADDC-10893E2A4F27}" name="Aldi" dataDxfId="10"/>
    <tableColumn id="10" xr3:uid="{6B9849DB-4344-1B45-ABEA-E9A2A54E44CC}" name="Supervalu" dataDxfId="9"/>
    <tableColumn id="11" xr3:uid="{FCC4C044-543B-A349-B6D9-C4BD1B4C90B3}" name="Centra " dataDxfId="8"/>
    <tableColumn id="12" xr3:uid="{E18DC446-BFDF-7A46-8484-D904A934905A}" name="Londis" dataDxfId="7"/>
    <tableColumn id="13" xr3:uid="{8C383D66-4812-FB46-8297-B9611919D452}" name="Spar" dataDxfId="6"/>
    <tableColumn id="14" xr3:uid="{2C0F4FFD-EA88-EB43-B1E7-585A5F967211}" name="Other (brand Name)" dataDxfId="5"/>
    <tableColumn id="15" xr3:uid="{F64555F2-C43C-0B49-8661-AE13AE4A79E1}" name="Standard Drinks (SD)" dataDxfId="4"/>
    <tableColumn id="16" xr3:uid="{DEEDAB49-90E1-B44E-835C-4922EA7D8228}" name="Price per SD" dataDxfId="3"/>
    <tableColumn id="17" xr3:uid="{D09C5CD3-3129-EF42-91AD-0E3190ED215E}" name="MUP retail €" dataDxfId="2">
      <calculatedColumnFormula>$C9/100*$D9*$F9*$C$5*$C$6</calculatedColumnFormula>
    </tableColumn>
    <tableColumn id="18" xr3:uid="{90233A2F-A8EB-0746-86EE-83F6C627A841}" name="MUP per unit €" dataDxfId="1">
      <calculatedColumnFormula>$C9/100*$D9*$F9*$C$5*$C$6</calculatedColumnFormula>
    </tableColumn>
    <tableColumn id="19" xr3:uid="{70752E63-F72D-CA4E-B602-A1D3F69D4BE8}" name="Note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4A52-DC3B-B541-9DFA-4ACFFC1279FC}">
  <sheetPr>
    <pageSetUpPr fitToPage="1"/>
  </sheetPr>
  <dimension ref="B1:S40"/>
  <sheetViews>
    <sheetView topLeftCell="A7" zoomScale="112" zoomScaleNormal="112" workbookViewId="0">
      <selection activeCell="T13" sqref="T13"/>
    </sheetView>
  </sheetViews>
  <sheetFormatPr defaultColWidth="8.83203125" defaultRowHeight="14.5" x14ac:dyDescent="0.35"/>
  <cols>
    <col min="1" max="1" width="8.83203125" style="3"/>
    <col min="2" max="2" width="23.33203125" style="3" customWidth="1"/>
    <col min="3" max="3" width="6.6640625" style="3" bestFit="1" customWidth="1"/>
    <col min="4" max="4" width="8" style="3" bestFit="1" customWidth="1"/>
    <col min="5" max="5" width="11" style="3" bestFit="1" customWidth="1"/>
    <col min="6" max="6" width="7.1640625" style="3" bestFit="1" customWidth="1"/>
    <col min="7" max="7" width="6" style="3" bestFit="1" customWidth="1"/>
    <col min="8" max="8" width="7.6640625" style="3" bestFit="1" customWidth="1"/>
    <col min="9" max="9" width="4.1640625" style="3" bestFit="1" customWidth="1"/>
    <col min="10" max="10" width="4.5" style="3" bestFit="1" customWidth="1"/>
    <col min="11" max="11" width="9.83203125" style="3" bestFit="1" customWidth="1"/>
    <col min="12" max="12" width="7.5" style="3" bestFit="1" customWidth="1"/>
    <col min="13" max="13" width="6.6640625" style="3" bestFit="1" customWidth="1"/>
    <col min="14" max="14" width="4.83203125" style="3" bestFit="1" customWidth="1"/>
    <col min="15" max="15" width="19.1640625" style="3" bestFit="1" customWidth="1"/>
    <col min="16" max="16" width="19.33203125" style="3" bestFit="1" customWidth="1"/>
    <col min="17" max="17" width="11.5" style="3" bestFit="1" customWidth="1"/>
    <col min="18" max="18" width="15.5" style="3" customWidth="1"/>
    <col min="19" max="19" width="14.5" style="3" bestFit="1" customWidth="1"/>
    <col min="20" max="16384" width="8.83203125" style="3"/>
  </cols>
  <sheetData>
    <row r="1" spans="2:19" x14ac:dyDescent="0.35">
      <c r="B1" s="3" t="s">
        <v>24</v>
      </c>
    </row>
    <row r="2" spans="2:19" x14ac:dyDescent="0.35">
      <c r="B2" s="3" t="s">
        <v>25</v>
      </c>
    </row>
    <row r="3" spans="2:19" x14ac:dyDescent="0.35">
      <c r="B3" s="3" t="s">
        <v>26</v>
      </c>
    </row>
    <row r="5" spans="2:19" x14ac:dyDescent="0.35">
      <c r="B5" s="3" t="s">
        <v>37</v>
      </c>
      <c r="C5" s="3">
        <v>0.78900000000000003</v>
      </c>
    </row>
    <row r="6" spans="2:19" x14ac:dyDescent="0.35">
      <c r="B6" s="3" t="s">
        <v>36</v>
      </c>
      <c r="C6" s="3">
        <v>0.1</v>
      </c>
    </row>
    <row r="8" spans="2:19" x14ac:dyDescent="0.35">
      <c r="B8" s="4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107</v>
      </c>
      <c r="M8" s="5" t="s">
        <v>11</v>
      </c>
      <c r="N8" s="5" t="s">
        <v>12</v>
      </c>
      <c r="O8" s="5" t="s">
        <v>13</v>
      </c>
      <c r="P8" s="5" t="s">
        <v>14</v>
      </c>
      <c r="Q8" s="5" t="s">
        <v>15</v>
      </c>
      <c r="R8" s="5" t="s">
        <v>16</v>
      </c>
      <c r="S8" s="6" t="s">
        <v>17</v>
      </c>
    </row>
    <row r="9" spans="2:19" x14ac:dyDescent="0.35">
      <c r="B9" s="7" t="s">
        <v>18</v>
      </c>
      <c r="C9" s="8">
        <v>12.5</v>
      </c>
      <c r="D9" s="8" t="s">
        <v>19</v>
      </c>
      <c r="E9" s="9">
        <v>10</v>
      </c>
      <c r="F9" s="10">
        <v>1</v>
      </c>
      <c r="G9" s="10" t="s">
        <v>20</v>
      </c>
      <c r="H9" s="10"/>
      <c r="I9" s="10"/>
      <c r="J9" s="10"/>
      <c r="K9" s="10"/>
      <c r="L9" s="10"/>
      <c r="M9" s="10"/>
      <c r="N9" s="10"/>
      <c r="O9" s="10"/>
      <c r="P9" s="10" t="s">
        <v>21</v>
      </c>
      <c r="Q9" s="10" t="s">
        <v>21</v>
      </c>
      <c r="R9" s="10"/>
      <c r="S9" s="11"/>
    </row>
    <row r="10" spans="2:19" x14ac:dyDescent="0.35">
      <c r="B10" s="12"/>
      <c r="C10" s="13"/>
      <c r="D10" s="14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</row>
    <row r="11" spans="2:19" x14ac:dyDescent="0.35">
      <c r="B11" s="18" t="s">
        <v>22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9"/>
    </row>
    <row r="12" spans="2:19" x14ac:dyDescent="0.35">
      <c r="B12" s="20" t="s">
        <v>104</v>
      </c>
      <c r="C12" s="13">
        <v>14</v>
      </c>
      <c r="D12" s="13">
        <v>750</v>
      </c>
      <c r="E12" s="13">
        <v>8</v>
      </c>
      <c r="F12" s="13">
        <v>1</v>
      </c>
      <c r="G12" s="13"/>
      <c r="H12" s="13"/>
      <c r="I12" s="13"/>
      <c r="J12" s="13"/>
      <c r="K12" s="13"/>
      <c r="L12" s="13" t="s">
        <v>20</v>
      </c>
      <c r="M12" s="13"/>
      <c r="N12" s="13"/>
      <c r="O12" s="13"/>
      <c r="P12" s="28">
        <f>$C12/100*$D12*$F12*$C$5*$C$6</f>
        <v>8.2845000000000013</v>
      </c>
      <c r="Q12" s="28">
        <f>E12/P12</f>
        <v>0.9656587603355663</v>
      </c>
      <c r="R12" s="28">
        <f t="shared" ref="R12:R40" si="0">$C12/100*$D12*$F12*$C$5*$C$6</f>
        <v>8.2845000000000013</v>
      </c>
      <c r="S12" s="28">
        <f>$C12/100*$D12*$C$5*$C$6</f>
        <v>8.2845000000000013</v>
      </c>
    </row>
    <row r="13" spans="2:19" x14ac:dyDescent="0.35">
      <c r="B13" s="20" t="s">
        <v>108</v>
      </c>
      <c r="C13" s="13">
        <v>12</v>
      </c>
      <c r="D13" s="13">
        <v>750</v>
      </c>
      <c r="E13" s="13">
        <v>4.99</v>
      </c>
      <c r="F13" s="13">
        <v>1</v>
      </c>
      <c r="G13" s="13"/>
      <c r="H13" s="13"/>
      <c r="I13" s="13"/>
      <c r="J13" s="13" t="s">
        <v>20</v>
      </c>
      <c r="K13" s="13"/>
      <c r="L13" s="13"/>
      <c r="M13" s="13"/>
      <c r="N13" s="13"/>
      <c r="O13" s="13"/>
      <c r="P13" s="28">
        <f t="shared" ref="P13:P40" si="1">$C13/100*$D13*$F13*$C$5*$C$6</f>
        <v>7.1010000000000009</v>
      </c>
      <c r="Q13" s="28">
        <f t="shared" ref="Q13:Q40" si="2">E13/P13</f>
        <v>0.70271792705252778</v>
      </c>
      <c r="R13" s="28">
        <f t="shared" si="0"/>
        <v>7.1010000000000009</v>
      </c>
      <c r="S13" s="28">
        <f t="shared" ref="S13:S40" si="3">$C13/100*$D13*$C$5*$C$6</f>
        <v>7.1010000000000009</v>
      </c>
    </row>
    <row r="14" spans="2:19" x14ac:dyDescent="0.35">
      <c r="B14" s="20" t="s">
        <v>117</v>
      </c>
      <c r="C14" s="13">
        <v>12.5</v>
      </c>
      <c r="D14" s="13">
        <v>750</v>
      </c>
      <c r="E14" s="13">
        <v>5.99</v>
      </c>
      <c r="F14" s="13">
        <v>1</v>
      </c>
      <c r="G14" s="13" t="s">
        <v>20</v>
      </c>
      <c r="H14" s="13"/>
      <c r="I14" s="13"/>
      <c r="J14" s="13"/>
      <c r="K14" s="13"/>
      <c r="L14" s="13"/>
      <c r="M14" s="13"/>
      <c r="N14" s="13"/>
      <c r="O14" s="13"/>
      <c r="P14" s="28">
        <f t="shared" si="1"/>
        <v>7.3968750000000005</v>
      </c>
      <c r="Q14" s="28">
        <f t="shared" si="2"/>
        <v>0.80980143641740598</v>
      </c>
      <c r="R14" s="28">
        <f t="shared" si="0"/>
        <v>7.3968750000000005</v>
      </c>
      <c r="S14" s="28">
        <f t="shared" si="3"/>
        <v>7.3968750000000005</v>
      </c>
    </row>
    <row r="15" spans="2:19" x14ac:dyDescent="0.35">
      <c r="B15" s="20" t="s">
        <v>113</v>
      </c>
      <c r="C15" s="13">
        <v>11</v>
      </c>
      <c r="D15" s="13">
        <v>750</v>
      </c>
      <c r="E15" s="13">
        <v>3.99</v>
      </c>
      <c r="F15" s="13">
        <v>1</v>
      </c>
      <c r="G15" s="13"/>
      <c r="H15" s="13"/>
      <c r="I15" s="13" t="s">
        <v>20</v>
      </c>
      <c r="J15" s="13"/>
      <c r="K15" s="13"/>
      <c r="L15" s="13"/>
      <c r="M15" s="13"/>
      <c r="N15" s="13"/>
      <c r="O15" s="13"/>
      <c r="P15" s="28">
        <f t="shared" si="1"/>
        <v>6.5092500000000006</v>
      </c>
      <c r="Q15" s="36">
        <f t="shared" si="2"/>
        <v>0.61297384491300844</v>
      </c>
      <c r="R15" s="28">
        <f t="shared" si="0"/>
        <v>6.5092500000000006</v>
      </c>
      <c r="S15" s="28">
        <f t="shared" si="3"/>
        <v>6.5092500000000006</v>
      </c>
    </row>
    <row r="16" spans="2:19" x14ac:dyDescent="0.35">
      <c r="B16" s="20" t="s">
        <v>114</v>
      </c>
      <c r="C16" s="13">
        <v>12</v>
      </c>
      <c r="D16" s="13">
        <v>750</v>
      </c>
      <c r="E16" s="13">
        <v>4.99</v>
      </c>
      <c r="F16" s="13">
        <v>1</v>
      </c>
      <c r="G16" s="13"/>
      <c r="H16" s="13"/>
      <c r="I16" s="13" t="s">
        <v>20</v>
      </c>
      <c r="J16" s="13"/>
      <c r="K16" s="13"/>
      <c r="L16" s="13"/>
      <c r="M16" s="13"/>
      <c r="N16" s="13"/>
      <c r="O16" s="13"/>
      <c r="P16" s="28">
        <f t="shared" si="1"/>
        <v>7.1010000000000009</v>
      </c>
      <c r="Q16" s="28">
        <f t="shared" si="2"/>
        <v>0.70271792705252778</v>
      </c>
      <c r="R16" s="28">
        <f t="shared" si="0"/>
        <v>7.1010000000000009</v>
      </c>
      <c r="S16" s="28">
        <f t="shared" si="3"/>
        <v>7.1010000000000009</v>
      </c>
    </row>
    <row r="17" spans="2:19" x14ac:dyDescent="0.35">
      <c r="B17" s="21" t="s">
        <v>28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8"/>
      <c r="Q17" s="28"/>
      <c r="R17" s="28"/>
      <c r="S17" s="28"/>
    </row>
    <row r="18" spans="2:19" x14ac:dyDescent="0.35">
      <c r="B18" s="20" t="s">
        <v>106</v>
      </c>
      <c r="C18" s="13">
        <v>37.5</v>
      </c>
      <c r="D18" s="13">
        <v>700</v>
      </c>
      <c r="E18" s="13">
        <v>18</v>
      </c>
      <c r="F18" s="13">
        <v>1</v>
      </c>
      <c r="G18" s="13"/>
      <c r="H18" s="13"/>
      <c r="I18" s="13"/>
      <c r="J18" s="13"/>
      <c r="K18" s="13" t="s">
        <v>20</v>
      </c>
      <c r="L18" s="13"/>
      <c r="M18" s="13"/>
      <c r="N18" s="13"/>
      <c r="O18" s="13"/>
      <c r="P18" s="28">
        <f t="shared" si="1"/>
        <v>20.711250000000003</v>
      </c>
      <c r="Q18" s="28">
        <f t="shared" si="2"/>
        <v>0.86909288430200959</v>
      </c>
      <c r="R18" s="28">
        <f t="shared" si="0"/>
        <v>20.711250000000003</v>
      </c>
      <c r="S18" s="28">
        <f t="shared" si="3"/>
        <v>20.711250000000003</v>
      </c>
    </row>
    <row r="19" spans="2:19" x14ac:dyDescent="0.35">
      <c r="B19" s="20" t="s">
        <v>82</v>
      </c>
      <c r="C19" s="13">
        <v>37.5</v>
      </c>
      <c r="D19" s="13">
        <v>700</v>
      </c>
      <c r="E19" s="13">
        <v>12.99</v>
      </c>
      <c r="F19" s="13">
        <v>1</v>
      </c>
      <c r="G19" s="13"/>
      <c r="H19" s="13"/>
      <c r="I19" s="13"/>
      <c r="J19" s="13"/>
      <c r="K19" s="13"/>
      <c r="L19" s="13"/>
      <c r="M19" s="13"/>
      <c r="N19" s="13"/>
      <c r="O19" s="13"/>
      <c r="P19" s="28">
        <f t="shared" si="1"/>
        <v>20.711250000000003</v>
      </c>
      <c r="Q19" s="36">
        <f t="shared" si="2"/>
        <v>0.62719536483795035</v>
      </c>
      <c r="R19" s="28">
        <f t="shared" si="0"/>
        <v>20.711250000000003</v>
      </c>
      <c r="S19" s="28">
        <f t="shared" si="3"/>
        <v>20.711250000000003</v>
      </c>
    </row>
    <row r="20" spans="2:19" x14ac:dyDescent="0.35">
      <c r="B20" s="20" t="s">
        <v>111</v>
      </c>
      <c r="C20" s="13">
        <v>37.5</v>
      </c>
      <c r="D20" s="13">
        <v>700</v>
      </c>
      <c r="E20" s="13">
        <v>12.99</v>
      </c>
      <c r="F20" s="13">
        <v>1</v>
      </c>
      <c r="G20" s="13" t="s">
        <v>20</v>
      </c>
      <c r="H20" s="13"/>
      <c r="I20" s="13"/>
      <c r="J20" s="13"/>
      <c r="K20" s="13"/>
      <c r="L20" s="13"/>
      <c r="M20" s="13"/>
      <c r="N20" s="13"/>
      <c r="O20" s="13"/>
      <c r="P20" s="28">
        <f t="shared" si="1"/>
        <v>20.711250000000003</v>
      </c>
      <c r="Q20" s="28">
        <f t="shared" si="2"/>
        <v>0.62719536483795035</v>
      </c>
      <c r="R20" s="28">
        <f t="shared" si="0"/>
        <v>20.711250000000003</v>
      </c>
      <c r="S20" s="28">
        <f t="shared" si="3"/>
        <v>20.711250000000003</v>
      </c>
    </row>
    <row r="21" spans="2:19" x14ac:dyDescent="0.35">
      <c r="B21" s="20" t="s">
        <v>58</v>
      </c>
      <c r="C21" s="13">
        <v>37.5</v>
      </c>
      <c r="D21" s="13">
        <v>700</v>
      </c>
      <c r="E21" s="13">
        <v>13.49</v>
      </c>
      <c r="F21" s="13">
        <v>1</v>
      </c>
      <c r="G21" s="13"/>
      <c r="H21" s="13"/>
      <c r="I21" s="13" t="s">
        <v>20</v>
      </c>
      <c r="J21" s="13"/>
      <c r="K21" s="13"/>
      <c r="L21" s="13"/>
      <c r="M21" s="13"/>
      <c r="N21" s="13"/>
      <c r="O21" s="13"/>
      <c r="P21" s="28">
        <f t="shared" si="1"/>
        <v>20.711250000000003</v>
      </c>
      <c r="Q21" s="28">
        <f t="shared" si="2"/>
        <v>0.65133683384633945</v>
      </c>
      <c r="R21" s="28">
        <f t="shared" si="0"/>
        <v>20.711250000000003</v>
      </c>
      <c r="S21" s="28">
        <f t="shared" si="3"/>
        <v>20.711250000000003</v>
      </c>
    </row>
    <row r="22" spans="2:19" x14ac:dyDescent="0.35">
      <c r="B22" s="2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8">
        <f t="shared" si="1"/>
        <v>0</v>
      </c>
      <c r="Q22" s="28" t="e">
        <f t="shared" si="2"/>
        <v>#DIV/0!</v>
      </c>
      <c r="R22" s="28">
        <f t="shared" si="0"/>
        <v>0</v>
      </c>
      <c r="S22" s="28">
        <f t="shared" si="3"/>
        <v>0</v>
      </c>
    </row>
    <row r="23" spans="2:19" x14ac:dyDescent="0.35">
      <c r="B23" s="22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8"/>
      <c r="Q23" s="28"/>
      <c r="R23" s="28"/>
      <c r="S23" s="28"/>
    </row>
    <row r="24" spans="2:19" x14ac:dyDescent="0.35">
      <c r="B24" s="20" t="s">
        <v>90</v>
      </c>
      <c r="C24" s="13">
        <v>4.3</v>
      </c>
      <c r="D24" s="13">
        <v>500</v>
      </c>
      <c r="E24" s="13">
        <v>15</v>
      </c>
      <c r="F24" s="13">
        <v>8</v>
      </c>
      <c r="G24" s="13"/>
      <c r="H24" s="13"/>
      <c r="I24" s="13"/>
      <c r="J24" s="13"/>
      <c r="K24" s="13"/>
      <c r="L24" s="13" t="s">
        <v>20</v>
      </c>
      <c r="M24" s="13"/>
      <c r="N24" s="13"/>
      <c r="O24" s="13"/>
      <c r="P24" s="28">
        <f t="shared" si="1"/>
        <v>13.5708</v>
      </c>
      <c r="Q24" s="28">
        <f t="shared" si="2"/>
        <v>1.1053143514015387</v>
      </c>
      <c r="R24" s="28">
        <f t="shared" si="0"/>
        <v>13.5708</v>
      </c>
      <c r="S24" s="28">
        <f t="shared" si="3"/>
        <v>1.69635</v>
      </c>
    </row>
    <row r="25" spans="2:19" x14ac:dyDescent="0.35">
      <c r="B25" s="20" t="s">
        <v>52</v>
      </c>
      <c r="C25" s="13">
        <v>4</v>
      </c>
      <c r="D25" s="13">
        <v>330</v>
      </c>
      <c r="E25" s="13">
        <v>15</v>
      </c>
      <c r="F25" s="13">
        <v>20</v>
      </c>
      <c r="G25" s="13"/>
      <c r="H25" s="13"/>
      <c r="I25" s="13"/>
      <c r="J25" s="13"/>
      <c r="K25" s="13" t="s">
        <v>20</v>
      </c>
      <c r="L25" s="13"/>
      <c r="M25" s="13"/>
      <c r="N25" s="13"/>
      <c r="O25" s="13"/>
      <c r="P25" s="28">
        <f t="shared" si="1"/>
        <v>20.829600000000003</v>
      </c>
      <c r="Q25" s="28">
        <f t="shared" si="2"/>
        <v>0.72012904712524473</v>
      </c>
      <c r="R25" s="28">
        <f t="shared" si="0"/>
        <v>20.829600000000003</v>
      </c>
      <c r="S25" s="28">
        <f t="shared" si="3"/>
        <v>1.0414800000000002</v>
      </c>
    </row>
    <row r="26" spans="2:19" x14ac:dyDescent="0.35">
      <c r="B26" s="20" t="s">
        <v>91</v>
      </c>
      <c r="C26" s="13">
        <v>5</v>
      </c>
      <c r="D26" s="13">
        <v>500</v>
      </c>
      <c r="E26" s="13">
        <v>12</v>
      </c>
      <c r="F26" s="13">
        <v>8</v>
      </c>
      <c r="G26" s="13"/>
      <c r="H26" s="13"/>
      <c r="I26" s="13"/>
      <c r="J26" s="13"/>
      <c r="K26" s="13"/>
      <c r="L26" s="13" t="s">
        <v>20</v>
      </c>
      <c r="M26" s="13"/>
      <c r="N26" s="13"/>
      <c r="O26" s="13"/>
      <c r="P26" s="28">
        <f t="shared" si="1"/>
        <v>15.780000000000001</v>
      </c>
      <c r="Q26" s="28">
        <f t="shared" si="2"/>
        <v>0.76045627376425851</v>
      </c>
      <c r="R26" s="28">
        <f t="shared" si="0"/>
        <v>15.780000000000001</v>
      </c>
      <c r="S26" s="28">
        <f t="shared" si="3"/>
        <v>1.9725000000000001</v>
      </c>
    </row>
    <row r="27" spans="2:19" x14ac:dyDescent="0.35">
      <c r="B27" s="20" t="s">
        <v>109</v>
      </c>
      <c r="C27" s="13">
        <v>4</v>
      </c>
      <c r="D27" s="13">
        <v>500</v>
      </c>
      <c r="E27" s="13">
        <v>8.7899999999999991</v>
      </c>
      <c r="F27" s="13">
        <v>12</v>
      </c>
      <c r="G27" s="13"/>
      <c r="H27" s="13"/>
      <c r="I27" s="13"/>
      <c r="J27" s="13" t="s">
        <v>20</v>
      </c>
      <c r="K27" s="13"/>
      <c r="L27" s="13"/>
      <c r="M27" s="13"/>
      <c r="N27" s="13"/>
      <c r="O27" s="13"/>
      <c r="P27" s="28">
        <f t="shared" si="1"/>
        <v>18.936000000000003</v>
      </c>
      <c r="Q27" s="36">
        <f t="shared" si="2"/>
        <v>0.4641951837769327</v>
      </c>
      <c r="R27" s="28">
        <f t="shared" si="0"/>
        <v>18.936000000000003</v>
      </c>
      <c r="S27" s="28">
        <f t="shared" si="3"/>
        <v>1.5780000000000003</v>
      </c>
    </row>
    <row r="28" spans="2:19" x14ac:dyDescent="0.35">
      <c r="B28" s="20" t="s">
        <v>43</v>
      </c>
      <c r="C28" s="13">
        <v>3.8</v>
      </c>
      <c r="D28" s="13">
        <v>440</v>
      </c>
      <c r="E28" s="13">
        <v>2.64</v>
      </c>
      <c r="F28" s="13">
        <v>4</v>
      </c>
      <c r="G28" s="13" t="s">
        <v>20</v>
      </c>
      <c r="H28" s="13"/>
      <c r="I28" s="13"/>
      <c r="J28" s="13"/>
      <c r="K28" s="13"/>
      <c r="L28" s="13"/>
      <c r="M28" s="13"/>
      <c r="N28" s="13"/>
      <c r="O28" s="13"/>
      <c r="P28" s="28">
        <f>$C28/100*$D28*$F28*$C$5*$C$6</f>
        <v>5.2768319999999997</v>
      </c>
      <c r="Q28" s="28">
        <f>E28/P28</f>
        <v>0.50030018010806487</v>
      </c>
      <c r="R28" s="28">
        <f>$C28/100*$D28*$F28*$C$5*$C$6</f>
        <v>5.2768319999999997</v>
      </c>
      <c r="S28" s="28">
        <f>$C28/100*$D28*$C$5*$C$6</f>
        <v>1.3192079999999999</v>
      </c>
    </row>
    <row r="29" spans="2:19" x14ac:dyDescent="0.35">
      <c r="B29" s="20" t="s">
        <v>116</v>
      </c>
      <c r="C29" s="13">
        <v>4.8</v>
      </c>
      <c r="D29" s="13">
        <v>500</v>
      </c>
      <c r="E29" s="13">
        <v>4.49</v>
      </c>
      <c r="F29" s="13">
        <v>4</v>
      </c>
      <c r="G29" s="13"/>
      <c r="H29" s="13"/>
      <c r="I29" s="13" t="s">
        <v>20</v>
      </c>
      <c r="J29" s="13"/>
      <c r="K29" s="13"/>
      <c r="L29" s="13"/>
      <c r="M29" s="13"/>
      <c r="N29" s="13"/>
      <c r="O29" s="13"/>
      <c r="P29" s="28">
        <f>$C29/100*$D29*$F29*$C$5*$C$6</f>
        <v>7.5744000000000007</v>
      </c>
      <c r="Q29" s="28">
        <f>E29/P29</f>
        <v>0.59278622729193065</v>
      </c>
      <c r="R29" s="28">
        <f>$C29/100*$D29*$F29*$C$5*$C$6</f>
        <v>7.5744000000000007</v>
      </c>
      <c r="S29" s="28">
        <f>$C29/100*$D29*$C$5*$C$6</f>
        <v>1.8936000000000002</v>
      </c>
    </row>
    <row r="30" spans="2:19" x14ac:dyDescent="0.35">
      <c r="B30" s="20" t="s">
        <v>118</v>
      </c>
      <c r="C30" s="13">
        <v>4</v>
      </c>
      <c r="D30" s="13">
        <v>500</v>
      </c>
      <c r="E30" s="13">
        <v>7.5</v>
      </c>
      <c r="F30" s="13">
        <v>4</v>
      </c>
      <c r="G30" s="13"/>
      <c r="H30" s="13"/>
      <c r="I30" s="13"/>
      <c r="J30" s="13"/>
      <c r="K30" s="13"/>
      <c r="L30" s="13"/>
      <c r="M30" s="13"/>
      <c r="N30" s="13"/>
      <c r="O30" s="13" t="s">
        <v>20</v>
      </c>
      <c r="P30" s="28">
        <f>$C30/100*$D30*$F30*$C$5*$C$6</f>
        <v>6.3120000000000012</v>
      </c>
      <c r="Q30" s="28">
        <f>E30/P30</f>
        <v>1.1882129277566538</v>
      </c>
      <c r="R30" s="28">
        <f>$C30/100*$D30*$F30*$C$5*$C$6</f>
        <v>6.3120000000000012</v>
      </c>
      <c r="S30" s="28">
        <f>$C30/100*$D30*$C$5*$C$6</f>
        <v>1.5780000000000003</v>
      </c>
    </row>
    <row r="31" spans="2:19" x14ac:dyDescent="0.35">
      <c r="B31" s="23" t="s">
        <v>32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28"/>
      <c r="Q31" s="28"/>
      <c r="R31" s="28"/>
      <c r="S31" s="28"/>
    </row>
    <row r="32" spans="2:19" x14ac:dyDescent="0.35">
      <c r="B32" s="20" t="s">
        <v>103</v>
      </c>
      <c r="C32" s="13">
        <v>6</v>
      </c>
      <c r="D32" s="13">
        <v>2000</v>
      </c>
      <c r="E32" s="13">
        <v>6.49</v>
      </c>
      <c r="F32" s="13">
        <v>1</v>
      </c>
      <c r="G32" s="13"/>
      <c r="H32" s="13"/>
      <c r="I32" s="13"/>
      <c r="J32" s="13"/>
      <c r="K32" s="13"/>
      <c r="L32" s="13"/>
      <c r="M32" s="13"/>
      <c r="N32" s="13"/>
      <c r="O32" s="13"/>
      <c r="P32" s="28">
        <f t="shared" si="1"/>
        <v>9.4680000000000017</v>
      </c>
      <c r="Q32" s="28">
        <f t="shared" si="2"/>
        <v>0.68546683565694966</v>
      </c>
      <c r="R32" s="28">
        <f t="shared" si="0"/>
        <v>9.4680000000000017</v>
      </c>
      <c r="S32" s="28">
        <f t="shared" si="3"/>
        <v>9.4680000000000017</v>
      </c>
    </row>
    <row r="33" spans="2:19" x14ac:dyDescent="0.35">
      <c r="B33" s="20" t="s">
        <v>105</v>
      </c>
      <c r="C33" s="13">
        <v>4.5</v>
      </c>
      <c r="D33" s="13">
        <v>300</v>
      </c>
      <c r="E33" s="13">
        <v>24</v>
      </c>
      <c r="F33" s="13">
        <v>20</v>
      </c>
      <c r="G33" s="13"/>
      <c r="H33" s="13"/>
      <c r="I33" s="13"/>
      <c r="J33" s="13"/>
      <c r="K33" s="13"/>
      <c r="L33" s="13"/>
      <c r="M33" s="13"/>
      <c r="N33" s="13" t="s">
        <v>20</v>
      </c>
      <c r="O33" s="13"/>
      <c r="P33" s="28">
        <f t="shared" si="1"/>
        <v>21.303000000000001</v>
      </c>
      <c r="Q33" s="28">
        <f t="shared" si="2"/>
        <v>1.1266018870581609</v>
      </c>
      <c r="R33" s="28">
        <f t="shared" si="0"/>
        <v>21.303000000000001</v>
      </c>
      <c r="S33" s="28">
        <f t="shared" si="3"/>
        <v>1.06515</v>
      </c>
    </row>
    <row r="34" spans="2:19" x14ac:dyDescent="0.35">
      <c r="B34" s="24" t="s">
        <v>110</v>
      </c>
      <c r="C34" s="25">
        <v>5.3</v>
      </c>
      <c r="D34" s="25">
        <v>2000</v>
      </c>
      <c r="E34" s="25">
        <v>3.79</v>
      </c>
      <c r="F34" s="25">
        <v>1</v>
      </c>
      <c r="G34" s="25"/>
      <c r="H34" s="25"/>
      <c r="I34" s="25" t="s">
        <v>20</v>
      </c>
      <c r="J34" s="25"/>
      <c r="K34" s="25"/>
      <c r="L34" s="25"/>
      <c r="M34" s="25"/>
      <c r="N34" s="25"/>
      <c r="O34" s="25"/>
      <c r="P34" s="28">
        <f t="shared" si="1"/>
        <v>8.3634000000000004</v>
      </c>
      <c r="Q34" s="37">
        <f t="shared" ref="Q34" si="4">E34/P34</f>
        <v>0.45316498074945594</v>
      </c>
      <c r="R34" s="28">
        <f t="shared" si="0"/>
        <v>8.3634000000000004</v>
      </c>
      <c r="S34" s="28">
        <f t="shared" si="3"/>
        <v>8.3634000000000004</v>
      </c>
    </row>
    <row r="35" spans="2:19" x14ac:dyDescent="0.35">
      <c r="B35" s="24" t="s">
        <v>115</v>
      </c>
      <c r="C35" s="25">
        <v>5.3</v>
      </c>
      <c r="D35" s="25">
        <v>2000</v>
      </c>
      <c r="E35" s="25">
        <v>3.79</v>
      </c>
      <c r="F35" s="25">
        <v>1</v>
      </c>
      <c r="G35" s="25"/>
      <c r="H35" s="25"/>
      <c r="I35" s="25" t="s">
        <v>20</v>
      </c>
      <c r="J35" s="25"/>
      <c r="K35" s="25"/>
      <c r="L35" s="25"/>
      <c r="M35" s="25"/>
      <c r="N35" s="25"/>
      <c r="O35" s="25"/>
      <c r="P35" s="28">
        <f t="shared" si="1"/>
        <v>8.3634000000000004</v>
      </c>
      <c r="Q35" s="28">
        <f t="shared" si="2"/>
        <v>0.45316498074945594</v>
      </c>
      <c r="R35" s="28">
        <f t="shared" si="0"/>
        <v>8.3634000000000004</v>
      </c>
      <c r="S35" s="28">
        <f t="shared" si="3"/>
        <v>8.3634000000000004</v>
      </c>
    </row>
    <row r="36" spans="2:19" x14ac:dyDescent="0.35">
      <c r="B36" s="20" t="s">
        <v>112</v>
      </c>
      <c r="C36" s="13">
        <v>4.5</v>
      </c>
      <c r="D36" s="13">
        <v>2000</v>
      </c>
      <c r="E36" s="13">
        <v>4.1900000000000004</v>
      </c>
      <c r="F36" s="13">
        <v>1</v>
      </c>
      <c r="G36" s="13" t="s">
        <v>20</v>
      </c>
      <c r="H36" s="13"/>
      <c r="I36" s="13"/>
      <c r="J36" s="13"/>
      <c r="K36" s="13"/>
      <c r="L36" s="13"/>
      <c r="M36" s="13"/>
      <c r="N36" s="13"/>
      <c r="O36" s="13"/>
      <c r="P36" s="28">
        <f t="shared" si="1"/>
        <v>7.1010000000000009</v>
      </c>
      <c r="Q36" s="28">
        <f t="shared" si="2"/>
        <v>0.59005773834671171</v>
      </c>
      <c r="R36" s="28">
        <f t="shared" si="0"/>
        <v>7.1010000000000009</v>
      </c>
      <c r="S36" s="28">
        <f t="shared" si="3"/>
        <v>7.1010000000000009</v>
      </c>
    </row>
    <row r="37" spans="2:19" x14ac:dyDescent="0.35">
      <c r="B37" s="20" t="s">
        <v>49</v>
      </c>
      <c r="C37" s="13">
        <v>4.5</v>
      </c>
      <c r="D37" s="13">
        <v>440</v>
      </c>
      <c r="E37" s="13">
        <v>20</v>
      </c>
      <c r="F37" s="13">
        <v>15</v>
      </c>
      <c r="G37" s="13"/>
      <c r="H37" s="13"/>
      <c r="I37" s="13"/>
      <c r="J37" s="13"/>
      <c r="K37" s="13" t="s">
        <v>20</v>
      </c>
      <c r="L37" s="13"/>
      <c r="M37" s="13"/>
      <c r="N37" s="13"/>
      <c r="O37" s="13"/>
      <c r="P37" s="28">
        <f t="shared" si="1"/>
        <v>23.433300000000003</v>
      </c>
      <c r="Q37" s="28">
        <f t="shared" ref="Q37" si="5">E37/P37</f>
        <v>0.85348627807436417</v>
      </c>
      <c r="R37" s="28">
        <f t="shared" si="0"/>
        <v>23.433300000000003</v>
      </c>
      <c r="S37" s="28">
        <f t="shared" si="3"/>
        <v>1.5622200000000002</v>
      </c>
    </row>
    <row r="38" spans="2:19" x14ac:dyDescent="0.35">
      <c r="B38" s="26" t="s">
        <v>35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8"/>
      <c r="Q38" s="28"/>
      <c r="R38" s="28"/>
      <c r="S38" s="28"/>
    </row>
    <row r="39" spans="2:19" x14ac:dyDescent="0.35">
      <c r="B39" s="2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28">
        <f t="shared" si="1"/>
        <v>0</v>
      </c>
      <c r="Q39" s="28" t="e">
        <f t="shared" si="2"/>
        <v>#DIV/0!</v>
      </c>
      <c r="R39" s="28">
        <f t="shared" si="0"/>
        <v>0</v>
      </c>
      <c r="S39" s="28">
        <f t="shared" si="3"/>
        <v>0</v>
      </c>
    </row>
    <row r="40" spans="2:19" x14ac:dyDescent="0.35">
      <c r="B40" s="20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28">
        <f t="shared" si="1"/>
        <v>0</v>
      </c>
      <c r="Q40" s="28" t="e">
        <f t="shared" si="2"/>
        <v>#DIV/0!</v>
      </c>
      <c r="R40" s="28">
        <f t="shared" si="0"/>
        <v>0</v>
      </c>
      <c r="S40" s="28">
        <f t="shared" si="3"/>
        <v>0</v>
      </c>
    </row>
  </sheetData>
  <pageMargins left="0.7" right="0.7" top="0.75" bottom="0.75" header="0.3" footer="0.3"/>
  <pageSetup paperSize="9" scale="5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307D1-0DFC-B04E-84A2-B3EAAD2A6EF8}">
  <sheetPr>
    <pageSetUpPr fitToPage="1"/>
  </sheetPr>
  <dimension ref="B1:S48"/>
  <sheetViews>
    <sheetView tabSelected="1" topLeftCell="A7" zoomScale="112" zoomScaleNormal="112" workbookViewId="0">
      <selection activeCell="B24" sqref="B24"/>
    </sheetView>
  </sheetViews>
  <sheetFormatPr defaultColWidth="8.83203125" defaultRowHeight="14.5" x14ac:dyDescent="0.35"/>
  <cols>
    <col min="1" max="1" width="8.83203125" style="3"/>
    <col min="2" max="2" width="23.33203125" style="3" customWidth="1"/>
    <col min="3" max="3" width="6.6640625" style="3" bestFit="1" customWidth="1"/>
    <col min="4" max="4" width="8" style="3" bestFit="1" customWidth="1"/>
    <col min="5" max="5" width="11" style="3" bestFit="1" customWidth="1"/>
    <col min="6" max="6" width="7.1640625" style="3" bestFit="1" customWidth="1"/>
    <col min="7" max="7" width="6" style="3" bestFit="1" customWidth="1"/>
    <col min="8" max="8" width="7.6640625" style="3" bestFit="1" customWidth="1"/>
    <col min="9" max="9" width="4.1640625" style="3" bestFit="1" customWidth="1"/>
    <col min="10" max="10" width="4.5" style="3" bestFit="1" customWidth="1"/>
    <col min="11" max="11" width="9.83203125" style="3" bestFit="1" customWidth="1"/>
    <col min="12" max="12" width="7.5" style="3" bestFit="1" customWidth="1"/>
    <col min="13" max="13" width="6.6640625" style="3" bestFit="1" customWidth="1"/>
    <col min="14" max="14" width="4.83203125" style="3" bestFit="1" customWidth="1"/>
    <col min="15" max="15" width="19.1640625" style="3" bestFit="1" customWidth="1"/>
    <col min="16" max="16" width="19.33203125" style="3" bestFit="1" customWidth="1"/>
    <col min="17" max="17" width="11.5" style="3" bestFit="1" customWidth="1"/>
    <col min="18" max="18" width="15.5" style="3" customWidth="1"/>
    <col min="19" max="19" width="14.5" style="3" bestFit="1" customWidth="1"/>
    <col min="20" max="16384" width="8.83203125" style="3"/>
  </cols>
  <sheetData>
    <row r="1" spans="2:19" x14ac:dyDescent="0.35">
      <c r="B1" s="3" t="s">
        <v>24</v>
      </c>
      <c r="C1" s="3" t="s">
        <v>64</v>
      </c>
    </row>
    <row r="2" spans="2:19" x14ac:dyDescent="0.35">
      <c r="B2" s="3" t="s">
        <v>25</v>
      </c>
      <c r="C2" s="3" t="s">
        <v>65</v>
      </c>
    </row>
    <row r="3" spans="2:19" x14ac:dyDescent="0.35">
      <c r="B3" s="3" t="s">
        <v>26</v>
      </c>
      <c r="C3" s="3" t="s">
        <v>66</v>
      </c>
    </row>
    <row r="5" spans="2:19" x14ac:dyDescent="0.35">
      <c r="B5" s="3" t="s">
        <v>37</v>
      </c>
      <c r="C5" s="3">
        <v>0.78900000000000003</v>
      </c>
    </row>
    <row r="6" spans="2:19" x14ac:dyDescent="0.35">
      <c r="B6" s="3" t="s">
        <v>36</v>
      </c>
      <c r="C6" s="3">
        <v>0.1</v>
      </c>
    </row>
    <row r="8" spans="2:19" x14ac:dyDescent="0.35">
      <c r="B8" s="4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  <c r="P8" s="5" t="s">
        <v>14</v>
      </c>
      <c r="Q8" s="5" t="s">
        <v>15</v>
      </c>
      <c r="R8" s="5" t="s">
        <v>16</v>
      </c>
      <c r="S8" s="6" t="s">
        <v>17</v>
      </c>
    </row>
    <row r="9" spans="2:19" x14ac:dyDescent="0.35">
      <c r="B9" s="7" t="s">
        <v>18</v>
      </c>
      <c r="C9" s="8">
        <v>12.5</v>
      </c>
      <c r="D9" s="8" t="s">
        <v>19</v>
      </c>
      <c r="E9" s="9">
        <v>10</v>
      </c>
      <c r="F9" s="10">
        <v>1</v>
      </c>
      <c r="G9" s="10" t="s">
        <v>20</v>
      </c>
      <c r="H9" s="10"/>
      <c r="I9" s="10"/>
      <c r="J9" s="10"/>
      <c r="K9" s="10"/>
      <c r="L9" s="10"/>
      <c r="M9" s="10"/>
      <c r="N9" s="10"/>
      <c r="O9" s="10"/>
      <c r="P9" s="10" t="s">
        <v>21</v>
      </c>
      <c r="Q9" s="10" t="s">
        <v>21</v>
      </c>
      <c r="R9" s="10"/>
      <c r="S9" s="11"/>
    </row>
    <row r="10" spans="2:19" x14ac:dyDescent="0.35">
      <c r="B10" s="12"/>
      <c r="C10" s="13"/>
      <c r="D10" s="14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</row>
    <row r="11" spans="2:19" x14ac:dyDescent="0.35">
      <c r="B11" s="18" t="s">
        <v>22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9"/>
    </row>
    <row r="12" spans="2:19" ht="15.5" x14ac:dyDescent="0.35">
      <c r="B12" s="2" t="s">
        <v>67</v>
      </c>
      <c r="C12" s="1">
        <v>13.5</v>
      </c>
      <c r="D12" s="1">
        <v>750</v>
      </c>
      <c r="E12" s="1">
        <v>4.99</v>
      </c>
      <c r="F12" s="1">
        <v>1</v>
      </c>
      <c r="G12" s="1"/>
      <c r="H12" s="1"/>
      <c r="I12" s="1" t="s">
        <v>20</v>
      </c>
      <c r="J12" s="1"/>
      <c r="K12" s="13"/>
      <c r="L12" s="13"/>
      <c r="M12" s="13"/>
      <c r="N12" s="13"/>
      <c r="O12" s="13"/>
      <c r="P12" s="28">
        <f>$C12/100*$D12*$F12*$C$5*$C$6</f>
        <v>7.9886250000000008</v>
      </c>
      <c r="Q12" s="28">
        <f>E12/P12</f>
        <v>0.62463815738002471</v>
      </c>
      <c r="R12" s="28">
        <f t="shared" ref="R12:R48" si="0">$C12/100*$D12*$F12*$C$5*$C$6</f>
        <v>7.9886250000000008</v>
      </c>
      <c r="S12" s="28">
        <f>$C12/100*$D12*$C$5*$C$6</f>
        <v>7.9886250000000008</v>
      </c>
    </row>
    <row r="13" spans="2:19" ht="15.5" x14ac:dyDescent="0.35">
      <c r="B13" s="2" t="s">
        <v>68</v>
      </c>
      <c r="C13" s="1">
        <v>14</v>
      </c>
      <c r="D13" s="1">
        <v>750</v>
      </c>
      <c r="E13" s="1">
        <v>5.69</v>
      </c>
      <c r="F13" s="1">
        <v>1</v>
      </c>
      <c r="G13" s="1"/>
      <c r="H13" s="1"/>
      <c r="I13" s="1" t="s">
        <v>20</v>
      </c>
      <c r="J13" s="1"/>
      <c r="K13" s="13"/>
      <c r="L13" s="13"/>
      <c r="M13" s="13"/>
      <c r="N13" s="13"/>
      <c r="O13" s="13"/>
      <c r="P13" s="28">
        <f t="shared" ref="P13:P48" si="1">$C13/100*$D13*$F13*$C$5*$C$6</f>
        <v>8.2845000000000013</v>
      </c>
      <c r="Q13" s="28">
        <f t="shared" ref="Q13:Q47" si="2">E13/P13</f>
        <v>0.68682479328867152</v>
      </c>
      <c r="R13" s="28">
        <f t="shared" si="0"/>
        <v>8.2845000000000013</v>
      </c>
      <c r="S13" s="28">
        <f t="shared" ref="S13:S48" si="3">$C13/100*$D13*$C$5*$C$6</f>
        <v>8.2845000000000013</v>
      </c>
    </row>
    <row r="14" spans="2:19" ht="15.5" x14ac:dyDescent="0.35">
      <c r="B14" s="2" t="s">
        <v>78</v>
      </c>
      <c r="C14" s="1">
        <v>12</v>
      </c>
      <c r="D14" s="1">
        <v>750</v>
      </c>
      <c r="E14" s="1">
        <v>3.99</v>
      </c>
      <c r="F14" s="1">
        <v>1</v>
      </c>
      <c r="G14" s="1"/>
      <c r="H14" s="1"/>
      <c r="I14" s="1"/>
      <c r="J14" s="1" t="s">
        <v>20</v>
      </c>
      <c r="K14" s="13"/>
      <c r="L14" s="13"/>
      <c r="M14" s="13"/>
      <c r="N14" s="13"/>
      <c r="O14" s="13"/>
      <c r="P14" s="28">
        <f t="shared" si="1"/>
        <v>7.1010000000000009</v>
      </c>
      <c r="Q14" s="36">
        <f t="shared" si="2"/>
        <v>0.56189269117025764</v>
      </c>
      <c r="R14" s="28">
        <f t="shared" si="0"/>
        <v>7.1010000000000009</v>
      </c>
      <c r="S14" s="28">
        <f t="shared" si="3"/>
        <v>7.1010000000000009</v>
      </c>
    </row>
    <row r="15" spans="2:19" ht="15.5" x14ac:dyDescent="0.35">
      <c r="B15" s="2" t="s">
        <v>84</v>
      </c>
      <c r="C15" s="1">
        <v>11.5</v>
      </c>
      <c r="D15" s="1">
        <v>750</v>
      </c>
      <c r="E15" s="1">
        <v>7.6</v>
      </c>
      <c r="F15" s="1">
        <v>1</v>
      </c>
      <c r="G15" s="1"/>
      <c r="H15" s="1" t="s">
        <v>20</v>
      </c>
      <c r="I15" s="1"/>
      <c r="J15" s="1"/>
      <c r="K15" s="13"/>
      <c r="L15" s="13"/>
      <c r="M15" s="13"/>
      <c r="N15" s="13"/>
      <c r="O15" s="13"/>
      <c r="P15" s="28">
        <f t="shared" si="1"/>
        <v>6.8051250000000003</v>
      </c>
      <c r="Q15" s="28">
        <f t="shared" si="2"/>
        <v>1.1168053489098289</v>
      </c>
      <c r="R15" s="28">
        <f t="shared" si="0"/>
        <v>6.8051250000000003</v>
      </c>
      <c r="S15" s="28">
        <f t="shared" si="3"/>
        <v>6.8051250000000003</v>
      </c>
    </row>
    <row r="16" spans="2:19" ht="15.5" x14ac:dyDescent="0.35">
      <c r="B16" s="2" t="s">
        <v>85</v>
      </c>
      <c r="C16" s="1">
        <v>13.5</v>
      </c>
      <c r="D16" s="1">
        <v>750</v>
      </c>
      <c r="E16" s="1">
        <v>7.6</v>
      </c>
      <c r="F16" s="1">
        <v>1</v>
      </c>
      <c r="G16" s="1"/>
      <c r="H16" s="1" t="s">
        <v>20</v>
      </c>
      <c r="I16" s="1"/>
      <c r="J16" s="1" t="s">
        <v>20</v>
      </c>
      <c r="K16" s="13"/>
      <c r="L16" s="13"/>
      <c r="M16" s="13"/>
      <c r="N16" s="13"/>
      <c r="O16" s="13"/>
      <c r="P16" s="28">
        <f t="shared" si="1"/>
        <v>7.9886250000000008</v>
      </c>
      <c r="Q16" s="28">
        <f t="shared" si="2"/>
        <v>0.95135270462689125</v>
      </c>
      <c r="R16" s="28">
        <f t="shared" si="0"/>
        <v>7.9886250000000008</v>
      </c>
      <c r="S16" s="28">
        <f t="shared" si="3"/>
        <v>7.9886250000000008</v>
      </c>
    </row>
    <row r="17" spans="2:19" x14ac:dyDescent="0.35">
      <c r="B17" s="21" t="s">
        <v>28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8"/>
      <c r="Q17" s="28"/>
      <c r="R17" s="28"/>
      <c r="S17" s="28"/>
    </row>
    <row r="18" spans="2:19" ht="15.5" x14ac:dyDescent="0.35">
      <c r="B18" s="2" t="s">
        <v>74</v>
      </c>
      <c r="C18" s="1">
        <v>35</v>
      </c>
      <c r="D18" s="1">
        <v>700</v>
      </c>
      <c r="E18" s="1">
        <v>16.79</v>
      </c>
      <c r="F18" s="1">
        <v>1</v>
      </c>
      <c r="G18" s="1"/>
      <c r="H18" s="1"/>
      <c r="I18" s="1" t="s">
        <v>20</v>
      </c>
      <c r="J18" s="1"/>
      <c r="K18" s="13"/>
      <c r="L18" s="13"/>
      <c r="M18" s="13"/>
      <c r="N18" s="13"/>
      <c r="O18" s="13"/>
      <c r="P18" s="28">
        <f t="shared" si="1"/>
        <v>19.330500000000001</v>
      </c>
      <c r="Q18" s="28">
        <f t="shared" si="2"/>
        <v>0.86857556710897277</v>
      </c>
      <c r="R18" s="28">
        <f t="shared" si="0"/>
        <v>19.330500000000001</v>
      </c>
      <c r="S18" s="28">
        <f t="shared" si="3"/>
        <v>19.330500000000001</v>
      </c>
    </row>
    <row r="19" spans="2:19" ht="15.5" x14ac:dyDescent="0.35">
      <c r="B19" s="2" t="s">
        <v>75</v>
      </c>
      <c r="C19" s="1">
        <v>40</v>
      </c>
      <c r="D19" s="1">
        <v>700</v>
      </c>
      <c r="E19" s="1">
        <v>19.989999999999998</v>
      </c>
      <c r="F19" s="1">
        <v>1</v>
      </c>
      <c r="G19" s="1"/>
      <c r="H19" s="1"/>
      <c r="I19" s="1" t="s">
        <v>20</v>
      </c>
      <c r="J19" s="1"/>
      <c r="K19" s="13"/>
      <c r="L19" s="13"/>
      <c r="M19" s="13"/>
      <c r="N19" s="13"/>
      <c r="O19" s="13"/>
      <c r="P19" s="28">
        <f t="shared" si="1"/>
        <v>22.092000000000002</v>
      </c>
      <c r="Q19" s="28">
        <f t="shared" si="2"/>
        <v>0.90485243527068604</v>
      </c>
      <c r="R19" s="28">
        <f t="shared" si="0"/>
        <v>22.092000000000002</v>
      </c>
      <c r="S19" s="28">
        <f t="shared" si="3"/>
        <v>22.092000000000002</v>
      </c>
    </row>
    <row r="20" spans="2:19" ht="15.5" x14ac:dyDescent="0.35">
      <c r="B20" s="2" t="s">
        <v>76</v>
      </c>
      <c r="C20" s="1">
        <v>37.5</v>
      </c>
      <c r="D20" s="1">
        <v>700</v>
      </c>
      <c r="E20" s="1">
        <v>14.49</v>
      </c>
      <c r="F20" s="1">
        <v>1</v>
      </c>
      <c r="G20" s="1"/>
      <c r="H20" s="1"/>
      <c r="I20" s="1" t="s">
        <v>20</v>
      </c>
      <c r="J20" s="1"/>
      <c r="K20" s="13"/>
      <c r="L20" s="13"/>
      <c r="M20" s="13"/>
      <c r="N20" s="13"/>
      <c r="O20" s="13"/>
      <c r="P20" s="28">
        <f t="shared" si="1"/>
        <v>20.711250000000003</v>
      </c>
      <c r="Q20" s="28">
        <f t="shared" si="2"/>
        <v>0.69961977186311775</v>
      </c>
      <c r="R20" s="28">
        <f t="shared" si="0"/>
        <v>20.711250000000003</v>
      </c>
      <c r="S20" s="28">
        <f t="shared" si="3"/>
        <v>20.711250000000003</v>
      </c>
    </row>
    <row r="21" spans="2:19" ht="15.5" x14ac:dyDescent="0.35">
      <c r="B21" s="2" t="s">
        <v>82</v>
      </c>
      <c r="C21" s="1">
        <v>37.5</v>
      </c>
      <c r="D21" s="1">
        <v>700</v>
      </c>
      <c r="E21" s="1">
        <v>12.99</v>
      </c>
      <c r="F21" s="1">
        <v>1</v>
      </c>
      <c r="G21" s="1"/>
      <c r="H21" s="1"/>
      <c r="I21" s="1"/>
      <c r="J21" s="1" t="s">
        <v>20</v>
      </c>
      <c r="K21" s="13"/>
      <c r="L21" s="13"/>
      <c r="M21" s="13"/>
      <c r="N21" s="13"/>
      <c r="O21" s="13"/>
      <c r="P21" s="28">
        <f t="shared" si="1"/>
        <v>20.711250000000003</v>
      </c>
      <c r="Q21" s="36">
        <f t="shared" ref="Q21:Q23" si="4">E21/P21</f>
        <v>0.62719536483795035</v>
      </c>
      <c r="R21" s="28">
        <f t="shared" si="0"/>
        <v>20.711250000000003</v>
      </c>
      <c r="S21" s="28">
        <f t="shared" si="3"/>
        <v>20.711250000000003</v>
      </c>
    </row>
    <row r="22" spans="2:19" ht="15.5" x14ac:dyDescent="0.35">
      <c r="B22" s="2" t="s">
        <v>86</v>
      </c>
      <c r="C22" s="1">
        <v>37.5</v>
      </c>
      <c r="D22" s="1">
        <v>1000</v>
      </c>
      <c r="E22" s="1">
        <v>20</v>
      </c>
      <c r="F22" s="1">
        <v>1</v>
      </c>
      <c r="G22" s="1"/>
      <c r="H22" s="1" t="s">
        <v>20</v>
      </c>
      <c r="I22" s="1"/>
      <c r="J22" s="1"/>
      <c r="K22" s="13"/>
      <c r="L22" s="13"/>
      <c r="M22" s="13"/>
      <c r="N22" s="13"/>
      <c r="O22" s="13"/>
      <c r="P22" s="28">
        <f t="shared" si="1"/>
        <v>29.587500000000002</v>
      </c>
      <c r="Q22" s="28">
        <f t="shared" si="4"/>
        <v>0.6759611322348964</v>
      </c>
      <c r="R22" s="28">
        <f t="shared" si="0"/>
        <v>29.587500000000002</v>
      </c>
      <c r="S22" s="28">
        <f t="shared" si="3"/>
        <v>29.587500000000002</v>
      </c>
    </row>
    <row r="23" spans="2:19" ht="15.5" x14ac:dyDescent="0.35">
      <c r="B23" s="2" t="s">
        <v>87</v>
      </c>
      <c r="C23" s="1">
        <v>40</v>
      </c>
      <c r="D23" s="1">
        <v>1000</v>
      </c>
      <c r="E23" s="1">
        <v>28.45</v>
      </c>
      <c r="F23" s="1">
        <v>1</v>
      </c>
      <c r="G23" s="1"/>
      <c r="H23" s="1" t="s">
        <v>20</v>
      </c>
      <c r="I23" s="1"/>
      <c r="J23" s="1"/>
      <c r="K23" s="13"/>
      <c r="L23" s="13"/>
      <c r="M23" s="13"/>
      <c r="N23" s="13"/>
      <c r="O23" s="13"/>
      <c r="P23" s="28">
        <f t="shared" si="1"/>
        <v>31.560000000000002</v>
      </c>
      <c r="Q23" s="28">
        <f t="shared" si="4"/>
        <v>0.90145754119138144</v>
      </c>
      <c r="R23" s="28">
        <f t="shared" si="0"/>
        <v>31.560000000000002</v>
      </c>
      <c r="S23" s="28">
        <f t="shared" si="3"/>
        <v>31.560000000000002</v>
      </c>
    </row>
    <row r="24" spans="2:19" ht="15.5" x14ac:dyDescent="0.35">
      <c r="B24" s="2" t="s">
        <v>83</v>
      </c>
      <c r="C24" s="1">
        <v>40</v>
      </c>
      <c r="D24" s="1">
        <v>700</v>
      </c>
      <c r="E24" s="1">
        <v>18.989999999999998</v>
      </c>
      <c r="F24" s="1">
        <v>1</v>
      </c>
      <c r="G24" s="1"/>
      <c r="H24" s="1"/>
      <c r="I24" s="1"/>
      <c r="J24" s="1" t="s">
        <v>20</v>
      </c>
      <c r="K24" s="13"/>
      <c r="L24" s="13"/>
      <c r="M24" s="13"/>
      <c r="N24" s="13"/>
      <c r="O24" s="13"/>
      <c r="P24" s="28">
        <f t="shared" si="1"/>
        <v>22.092000000000002</v>
      </c>
      <c r="Q24" s="28">
        <f t="shared" ref="Q24" si="5">E24/P24</f>
        <v>0.85958718087995634</v>
      </c>
      <c r="R24" s="28">
        <f t="shared" si="0"/>
        <v>22.092000000000002</v>
      </c>
      <c r="S24" s="28">
        <f t="shared" si="3"/>
        <v>22.092000000000002</v>
      </c>
    </row>
    <row r="25" spans="2:19" ht="15.5" x14ac:dyDescent="0.35">
      <c r="B25" s="2" t="s">
        <v>77</v>
      </c>
      <c r="C25" s="1">
        <v>37.5</v>
      </c>
      <c r="D25" s="1">
        <v>700</v>
      </c>
      <c r="E25" s="1">
        <v>24.99</v>
      </c>
      <c r="F25" s="1">
        <v>1</v>
      </c>
      <c r="G25" s="1"/>
      <c r="H25" s="1"/>
      <c r="I25" s="1" t="s">
        <v>20</v>
      </c>
      <c r="J25" s="1"/>
      <c r="K25" s="13"/>
      <c r="L25" s="13"/>
      <c r="M25" s="13"/>
      <c r="N25" s="13"/>
      <c r="O25" s="13"/>
      <c r="P25" s="28">
        <f t="shared" si="1"/>
        <v>20.711250000000003</v>
      </c>
      <c r="Q25" s="28">
        <f t="shared" si="2"/>
        <v>1.20659062103929</v>
      </c>
      <c r="R25" s="28">
        <f t="shared" si="0"/>
        <v>20.711250000000003</v>
      </c>
      <c r="S25" s="28">
        <f t="shared" si="3"/>
        <v>20.711250000000003</v>
      </c>
    </row>
    <row r="26" spans="2:19" ht="15.5" x14ac:dyDescent="0.35">
      <c r="B26" s="2" t="s">
        <v>81</v>
      </c>
      <c r="C26" s="1">
        <v>40</v>
      </c>
      <c r="D26" s="1">
        <v>700</v>
      </c>
      <c r="E26" s="1">
        <v>14.49</v>
      </c>
      <c r="F26" s="1">
        <v>1</v>
      </c>
      <c r="G26" s="1"/>
      <c r="H26" s="1"/>
      <c r="I26" s="1"/>
      <c r="J26" s="1" t="s">
        <v>20</v>
      </c>
      <c r="K26" s="13"/>
      <c r="L26" s="13"/>
      <c r="M26" s="13"/>
      <c r="N26" s="13"/>
      <c r="O26" s="13"/>
      <c r="P26" s="28">
        <f t="shared" si="1"/>
        <v>22.092000000000002</v>
      </c>
      <c r="Q26" s="28">
        <f t="shared" si="2"/>
        <v>0.65589353612167289</v>
      </c>
      <c r="R26" s="28">
        <f t="shared" si="0"/>
        <v>22.092000000000002</v>
      </c>
      <c r="S26" s="28">
        <f t="shared" si="3"/>
        <v>22.092000000000002</v>
      </c>
    </row>
    <row r="27" spans="2:19" x14ac:dyDescent="0.35">
      <c r="B27" s="22" t="s">
        <v>30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28"/>
      <c r="Q27" s="28"/>
      <c r="R27" s="28"/>
      <c r="S27" s="28"/>
    </row>
    <row r="28" spans="2:19" ht="15.5" x14ac:dyDescent="0.35">
      <c r="B28" s="2" t="s">
        <v>69</v>
      </c>
      <c r="C28" s="1">
        <v>4.3</v>
      </c>
      <c r="D28" s="1">
        <v>500</v>
      </c>
      <c r="E28" s="1">
        <v>12.5</v>
      </c>
      <c r="F28" s="1">
        <v>8</v>
      </c>
      <c r="G28" s="1"/>
      <c r="H28" s="1"/>
      <c r="I28" s="1"/>
      <c r="J28" s="1"/>
      <c r="K28" s="13"/>
      <c r="L28" s="13" t="s">
        <v>20</v>
      </c>
      <c r="M28" s="13"/>
      <c r="N28" s="13"/>
      <c r="O28" s="13"/>
      <c r="P28" s="28">
        <f t="shared" si="1"/>
        <v>13.5708</v>
      </c>
      <c r="Q28" s="28">
        <f t="shared" si="2"/>
        <v>0.92109529283461544</v>
      </c>
      <c r="R28" s="28">
        <f t="shared" si="0"/>
        <v>13.5708</v>
      </c>
      <c r="S28" s="28">
        <f t="shared" si="3"/>
        <v>1.69635</v>
      </c>
    </row>
    <row r="29" spans="2:19" ht="15.5" x14ac:dyDescent="0.35">
      <c r="B29" s="2" t="s">
        <v>90</v>
      </c>
      <c r="C29" s="1">
        <v>4.3</v>
      </c>
      <c r="D29" s="1">
        <v>500</v>
      </c>
      <c r="E29" s="1">
        <v>13.45</v>
      </c>
      <c r="F29" s="1">
        <v>8</v>
      </c>
      <c r="G29" s="1"/>
      <c r="H29" s="1" t="s">
        <v>20</v>
      </c>
      <c r="I29" s="1"/>
      <c r="J29" s="1"/>
      <c r="K29" s="13"/>
      <c r="L29" s="13"/>
      <c r="M29" s="13"/>
      <c r="N29" s="13"/>
      <c r="O29" s="13"/>
      <c r="P29" s="28">
        <f t="shared" si="1"/>
        <v>13.5708</v>
      </c>
      <c r="Q29" s="28">
        <f t="shared" ref="Q29" si="6">E29/P29</f>
        <v>0.9910985350900462</v>
      </c>
      <c r="R29" s="28">
        <f t="shared" si="0"/>
        <v>13.5708</v>
      </c>
      <c r="S29" s="28">
        <f t="shared" si="3"/>
        <v>1.69635</v>
      </c>
    </row>
    <row r="30" spans="2:19" ht="15.5" x14ac:dyDescent="0.35">
      <c r="B30" s="2" t="s">
        <v>91</v>
      </c>
      <c r="C30" s="1">
        <v>5</v>
      </c>
      <c r="D30" s="1">
        <v>500</v>
      </c>
      <c r="E30" s="1">
        <v>6</v>
      </c>
      <c r="F30" s="1">
        <v>4</v>
      </c>
      <c r="G30" s="1"/>
      <c r="H30" s="1" t="s">
        <v>20</v>
      </c>
      <c r="I30" s="1"/>
      <c r="J30" s="1"/>
      <c r="K30" s="13"/>
      <c r="L30" s="13"/>
      <c r="M30" s="13"/>
      <c r="N30" s="13"/>
      <c r="O30" s="13"/>
      <c r="P30" s="28">
        <f t="shared" si="1"/>
        <v>7.8900000000000006</v>
      </c>
      <c r="Q30" s="28">
        <f t="shared" ref="Q30" si="7">E30/P30</f>
        <v>0.76045627376425851</v>
      </c>
      <c r="R30" s="28">
        <f t="shared" si="0"/>
        <v>7.8900000000000006</v>
      </c>
      <c r="S30" s="28">
        <f t="shared" si="3"/>
        <v>1.9725000000000001</v>
      </c>
    </row>
    <row r="31" spans="2:19" ht="15.5" x14ac:dyDescent="0.35">
      <c r="B31" s="2" t="s">
        <v>31</v>
      </c>
      <c r="C31" s="1">
        <v>4</v>
      </c>
      <c r="D31" s="1">
        <v>500</v>
      </c>
      <c r="E31" s="1">
        <v>12</v>
      </c>
      <c r="F31" s="1">
        <v>12</v>
      </c>
      <c r="G31" s="1"/>
      <c r="H31" s="1" t="s">
        <v>20</v>
      </c>
      <c r="I31" s="1"/>
      <c r="J31" s="1"/>
      <c r="K31" s="13"/>
      <c r="L31" s="13"/>
      <c r="M31" s="13"/>
      <c r="N31" s="13"/>
      <c r="O31" s="13"/>
      <c r="P31" s="28">
        <f t="shared" si="1"/>
        <v>18.936000000000003</v>
      </c>
      <c r="Q31" s="28">
        <f t="shared" ref="Q31" si="8">E31/P31</f>
        <v>0.63371356147021529</v>
      </c>
      <c r="R31" s="28">
        <f t="shared" si="0"/>
        <v>18.936000000000003</v>
      </c>
      <c r="S31" s="28">
        <f t="shared" si="3"/>
        <v>1.5780000000000003</v>
      </c>
    </row>
    <row r="32" spans="2:19" ht="15.5" x14ac:dyDescent="0.35">
      <c r="B32" s="2" t="s">
        <v>70</v>
      </c>
      <c r="C32" s="1">
        <v>4.0999999999999996</v>
      </c>
      <c r="D32" s="1">
        <v>500</v>
      </c>
      <c r="E32" s="1">
        <v>27.99</v>
      </c>
      <c r="F32" s="1">
        <v>18</v>
      </c>
      <c r="G32" s="1"/>
      <c r="H32" s="1"/>
      <c r="I32" s="1" t="s">
        <v>20</v>
      </c>
      <c r="J32" s="1"/>
      <c r="K32" s="13"/>
      <c r="L32" s="13"/>
      <c r="M32" s="13"/>
      <c r="N32" s="13"/>
      <c r="O32" s="13"/>
      <c r="P32" s="28">
        <f t="shared" si="1"/>
        <v>29.114099999999997</v>
      </c>
      <c r="Q32" s="28">
        <f t="shared" si="2"/>
        <v>0.96138984203530253</v>
      </c>
      <c r="R32" s="28">
        <f t="shared" si="0"/>
        <v>29.114099999999997</v>
      </c>
      <c r="S32" s="28">
        <f t="shared" si="3"/>
        <v>1.6174499999999998</v>
      </c>
    </row>
    <row r="33" spans="2:19" ht="15.5" x14ac:dyDescent="0.35">
      <c r="B33" s="2" t="s">
        <v>92</v>
      </c>
      <c r="C33" s="1">
        <v>4.3</v>
      </c>
      <c r="D33" s="1">
        <v>300</v>
      </c>
      <c r="E33" s="1">
        <v>16</v>
      </c>
      <c r="F33" s="1">
        <v>20</v>
      </c>
      <c r="G33" s="1"/>
      <c r="H33" s="1"/>
      <c r="I33" s="1"/>
      <c r="J33" s="1"/>
      <c r="K33" s="13"/>
      <c r="L33" s="13" t="s">
        <v>20</v>
      </c>
      <c r="M33" s="13"/>
      <c r="N33" s="13"/>
      <c r="O33" s="13"/>
      <c r="P33" s="28">
        <f t="shared" si="1"/>
        <v>20.356200000000001</v>
      </c>
      <c r="Q33" s="28">
        <f t="shared" ref="Q33" si="9">E33/P33</f>
        <v>0.78600131655220518</v>
      </c>
      <c r="R33" s="28">
        <f t="shared" si="0"/>
        <v>20.356200000000001</v>
      </c>
      <c r="S33" s="28">
        <f t="shared" si="3"/>
        <v>1.0178099999999999</v>
      </c>
    </row>
    <row r="34" spans="2:19" ht="15.5" x14ac:dyDescent="0.35">
      <c r="B34" s="2" t="s">
        <v>52</v>
      </c>
      <c r="C34" s="1">
        <v>4</v>
      </c>
      <c r="D34" s="1">
        <v>330</v>
      </c>
      <c r="E34" s="1">
        <v>18</v>
      </c>
      <c r="F34" s="1">
        <v>20</v>
      </c>
      <c r="G34" s="1"/>
      <c r="H34" s="1"/>
      <c r="I34" s="1"/>
      <c r="J34" s="1"/>
      <c r="K34" s="13"/>
      <c r="L34" s="13" t="s">
        <v>20</v>
      </c>
      <c r="M34" s="13"/>
      <c r="N34" s="13"/>
      <c r="O34" s="13"/>
      <c r="P34" s="28">
        <f t="shared" si="1"/>
        <v>20.829600000000003</v>
      </c>
      <c r="Q34" s="28">
        <f t="shared" ref="Q34" si="10">E34/P34</f>
        <v>0.86415485655029367</v>
      </c>
      <c r="R34" s="28">
        <f t="shared" si="0"/>
        <v>20.829600000000003</v>
      </c>
      <c r="S34" s="28">
        <f t="shared" si="3"/>
        <v>1.0414800000000002</v>
      </c>
    </row>
    <row r="35" spans="2:19" ht="15.5" x14ac:dyDescent="0.35">
      <c r="B35" s="2" t="s">
        <v>51</v>
      </c>
      <c r="C35" s="1">
        <v>4.3</v>
      </c>
      <c r="D35" s="1">
        <v>500</v>
      </c>
      <c r="E35" s="1">
        <v>12.49</v>
      </c>
      <c r="F35" s="1">
        <v>8</v>
      </c>
      <c r="G35" s="1"/>
      <c r="H35" s="1"/>
      <c r="I35" s="1" t="s">
        <v>20</v>
      </c>
      <c r="J35" s="1"/>
      <c r="K35" s="13"/>
      <c r="L35" s="13"/>
      <c r="M35" s="13"/>
      <c r="N35" s="13"/>
      <c r="O35" s="13"/>
      <c r="P35" s="28">
        <f t="shared" si="1"/>
        <v>13.5708</v>
      </c>
      <c r="Q35" s="28">
        <f t="shared" si="2"/>
        <v>0.92035841660034778</v>
      </c>
      <c r="R35" s="28">
        <f t="shared" si="0"/>
        <v>13.5708</v>
      </c>
      <c r="S35" s="28">
        <f t="shared" si="3"/>
        <v>1.69635</v>
      </c>
    </row>
    <row r="36" spans="2:19" ht="15.5" x14ac:dyDescent="0.35">
      <c r="B36" s="2" t="s">
        <v>71</v>
      </c>
      <c r="C36" s="1">
        <v>4.8</v>
      </c>
      <c r="D36" s="1">
        <v>500</v>
      </c>
      <c r="E36" s="1">
        <v>7.49</v>
      </c>
      <c r="F36" s="1">
        <v>6</v>
      </c>
      <c r="G36" s="1"/>
      <c r="H36" s="1"/>
      <c r="I36" s="1" t="s">
        <v>20</v>
      </c>
      <c r="J36" s="1"/>
      <c r="K36" s="13"/>
      <c r="L36" s="13"/>
      <c r="M36" s="13"/>
      <c r="N36" s="13"/>
      <c r="O36" s="13"/>
      <c r="P36" s="28">
        <f t="shared" si="1"/>
        <v>11.361600000000001</v>
      </c>
      <c r="Q36" s="28">
        <f t="shared" si="2"/>
        <v>0.65923813547387689</v>
      </c>
      <c r="R36" s="28">
        <f t="shared" si="0"/>
        <v>11.361600000000001</v>
      </c>
      <c r="S36" s="28">
        <f t="shared" si="3"/>
        <v>1.8936000000000002</v>
      </c>
    </row>
    <row r="37" spans="2:19" ht="15.5" x14ac:dyDescent="0.35">
      <c r="B37" s="2" t="s">
        <v>80</v>
      </c>
      <c r="C37" s="1">
        <v>4.3</v>
      </c>
      <c r="D37" s="1">
        <v>500</v>
      </c>
      <c r="E37" s="1">
        <v>3.89</v>
      </c>
      <c r="F37" s="1">
        <v>4</v>
      </c>
      <c r="G37" s="1"/>
      <c r="H37" s="1"/>
      <c r="I37" s="1"/>
      <c r="J37" s="1" t="s">
        <v>20</v>
      </c>
      <c r="K37" s="13"/>
      <c r="L37" s="13"/>
      <c r="M37" s="13"/>
      <c r="N37" s="13"/>
      <c r="O37" s="13"/>
      <c r="P37" s="28">
        <f t="shared" si="1"/>
        <v>6.7854000000000001</v>
      </c>
      <c r="Q37" s="28">
        <f t="shared" si="2"/>
        <v>0.57328971026026465</v>
      </c>
      <c r="R37" s="28">
        <f t="shared" si="0"/>
        <v>6.7854000000000001</v>
      </c>
      <c r="S37" s="28">
        <f t="shared" si="3"/>
        <v>1.69635</v>
      </c>
    </row>
    <row r="38" spans="2:19" ht="15.5" x14ac:dyDescent="0.35">
      <c r="B38" s="2" t="s">
        <v>79</v>
      </c>
      <c r="C38" s="1">
        <v>4</v>
      </c>
      <c r="D38" s="1">
        <v>500</v>
      </c>
      <c r="E38" s="1">
        <v>8.7899999999999991</v>
      </c>
      <c r="F38" s="1">
        <v>12</v>
      </c>
      <c r="G38" s="1"/>
      <c r="H38" s="1"/>
      <c r="I38" s="1"/>
      <c r="J38" s="1" t="s">
        <v>20</v>
      </c>
      <c r="K38" s="13"/>
      <c r="L38" s="13"/>
      <c r="M38" s="13"/>
      <c r="N38" s="13"/>
      <c r="O38" s="13"/>
      <c r="P38" s="28">
        <f t="shared" si="1"/>
        <v>18.936000000000003</v>
      </c>
      <c r="Q38" s="36">
        <f t="shared" ref="Q38" si="11">E38/P38</f>
        <v>0.4641951837769327</v>
      </c>
      <c r="R38" s="28">
        <f t="shared" si="0"/>
        <v>18.936000000000003</v>
      </c>
      <c r="S38" s="28">
        <f t="shared" si="3"/>
        <v>1.5780000000000003</v>
      </c>
    </row>
    <row r="39" spans="2:19" ht="15.5" x14ac:dyDescent="0.35">
      <c r="B39" s="2" t="s">
        <v>73</v>
      </c>
      <c r="C39" s="1">
        <v>5</v>
      </c>
      <c r="D39" s="1">
        <v>1000</v>
      </c>
      <c r="E39" s="1">
        <v>2.99</v>
      </c>
      <c r="F39" s="1">
        <v>1</v>
      </c>
      <c r="G39" s="1"/>
      <c r="H39" s="1"/>
      <c r="I39" s="1" t="s">
        <v>20</v>
      </c>
      <c r="J39" s="1"/>
      <c r="K39" s="13"/>
      <c r="L39" s="13"/>
      <c r="M39" s="13"/>
      <c r="N39" s="13"/>
      <c r="O39" s="13"/>
      <c r="P39" s="28">
        <f t="shared" si="1"/>
        <v>3.9450000000000003</v>
      </c>
      <c r="Q39" s="28">
        <f t="shared" si="2"/>
        <v>0.75792141951837766</v>
      </c>
      <c r="R39" s="28">
        <f t="shared" si="0"/>
        <v>3.9450000000000003</v>
      </c>
      <c r="S39" s="28">
        <f t="shared" si="3"/>
        <v>3.9450000000000003</v>
      </c>
    </row>
    <row r="40" spans="2:19" x14ac:dyDescent="0.35">
      <c r="B40" s="23" t="s">
        <v>32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28"/>
      <c r="Q40" s="28"/>
      <c r="R40" s="28"/>
      <c r="S40" s="28"/>
    </row>
    <row r="41" spans="2:19" ht="15.5" x14ac:dyDescent="0.35">
      <c r="B41" s="2" t="s">
        <v>72</v>
      </c>
      <c r="C41" s="1">
        <v>4.3</v>
      </c>
      <c r="D41" s="1">
        <v>2000</v>
      </c>
      <c r="E41" s="1">
        <v>3.99</v>
      </c>
      <c r="F41" s="1">
        <v>1</v>
      </c>
      <c r="G41" s="1"/>
      <c r="H41" s="1"/>
      <c r="I41" s="1" t="s">
        <v>20</v>
      </c>
      <c r="J41" s="1"/>
      <c r="K41" s="1"/>
      <c r="L41" s="1"/>
      <c r="M41" s="1"/>
      <c r="N41" s="13"/>
      <c r="O41" s="13"/>
      <c r="P41" s="28">
        <f t="shared" si="1"/>
        <v>6.7854000000000001</v>
      </c>
      <c r="Q41" s="28">
        <f t="shared" si="2"/>
        <v>0.58802723494561859</v>
      </c>
      <c r="R41" s="28">
        <f t="shared" si="0"/>
        <v>6.7854000000000001</v>
      </c>
      <c r="S41" s="28">
        <f t="shared" si="3"/>
        <v>6.7854000000000001</v>
      </c>
    </row>
    <row r="42" spans="2:19" ht="15.5" x14ac:dyDescent="0.35">
      <c r="B42" s="2" t="s">
        <v>34</v>
      </c>
      <c r="C42" s="1">
        <v>4.5</v>
      </c>
      <c r="D42" s="1">
        <v>300</v>
      </c>
      <c r="E42" s="1">
        <v>22</v>
      </c>
      <c r="F42" s="1">
        <v>18</v>
      </c>
      <c r="G42" s="1"/>
      <c r="H42" s="1"/>
      <c r="I42" s="1" t="s">
        <v>20</v>
      </c>
      <c r="J42" s="1"/>
      <c r="K42" s="1"/>
      <c r="L42" s="1"/>
      <c r="M42" s="1"/>
      <c r="N42" s="13"/>
      <c r="O42" s="13"/>
      <c r="P42" s="28">
        <f t="shared" si="1"/>
        <v>19.172700000000003</v>
      </c>
      <c r="Q42" s="28">
        <f t="shared" si="2"/>
        <v>1.1474648849666451</v>
      </c>
      <c r="R42" s="28">
        <f t="shared" si="0"/>
        <v>19.172700000000003</v>
      </c>
      <c r="S42" s="28">
        <f t="shared" si="3"/>
        <v>1.06515</v>
      </c>
    </row>
    <row r="43" spans="2:19" ht="15.5" x14ac:dyDescent="0.35">
      <c r="B43" s="2" t="s">
        <v>34</v>
      </c>
      <c r="C43" s="1">
        <v>4.5</v>
      </c>
      <c r="D43" s="1">
        <v>500</v>
      </c>
      <c r="E43" s="1">
        <v>15</v>
      </c>
      <c r="F43" s="1">
        <v>12</v>
      </c>
      <c r="G43" s="1"/>
      <c r="H43" s="1"/>
      <c r="I43" s="1"/>
      <c r="J43" s="1"/>
      <c r="K43" s="1"/>
      <c r="L43" s="1" t="s">
        <v>20</v>
      </c>
      <c r="M43" s="1"/>
      <c r="N43" s="13"/>
      <c r="O43" s="13"/>
      <c r="P43" s="28">
        <f t="shared" si="1"/>
        <v>21.303000000000001</v>
      </c>
      <c r="Q43" s="28">
        <f t="shared" si="2"/>
        <v>0.70412617941135047</v>
      </c>
      <c r="R43" s="28">
        <f t="shared" si="0"/>
        <v>21.303000000000001</v>
      </c>
      <c r="S43" s="28">
        <f t="shared" si="3"/>
        <v>1.7752500000000002</v>
      </c>
    </row>
    <row r="44" spans="2:19" ht="15.5" x14ac:dyDescent="0.35">
      <c r="B44" s="27" t="s">
        <v>94</v>
      </c>
      <c r="C44" s="29">
        <v>5.5</v>
      </c>
      <c r="D44" s="29">
        <v>500</v>
      </c>
      <c r="E44" s="29">
        <v>5</v>
      </c>
      <c r="F44" s="29">
        <v>4</v>
      </c>
      <c r="G44" s="29"/>
      <c r="H44" s="29"/>
      <c r="I44" s="29"/>
      <c r="J44" s="29"/>
      <c r="K44" s="29"/>
      <c r="L44" s="29" t="s">
        <v>20</v>
      </c>
      <c r="M44" s="29"/>
      <c r="N44" s="25"/>
      <c r="O44" s="25"/>
      <c r="P44" s="28">
        <f t="shared" si="1"/>
        <v>8.6790000000000003</v>
      </c>
      <c r="Q44" s="36">
        <f t="shared" si="2"/>
        <v>0.57610323770019589</v>
      </c>
      <c r="R44" s="28">
        <f t="shared" si="0"/>
        <v>8.6790000000000003</v>
      </c>
      <c r="S44" s="28">
        <f t="shared" si="3"/>
        <v>2.1697500000000001</v>
      </c>
    </row>
    <row r="45" spans="2:19" x14ac:dyDescent="0.35">
      <c r="B45" s="26" t="s">
        <v>35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28"/>
      <c r="Q45" s="28"/>
      <c r="R45" s="28"/>
      <c r="S45" s="28"/>
    </row>
    <row r="46" spans="2:19" ht="15.5" x14ac:dyDescent="0.35">
      <c r="B46" s="1" t="s">
        <v>88</v>
      </c>
      <c r="C46" s="1">
        <v>4.5</v>
      </c>
      <c r="D46" s="1">
        <v>330</v>
      </c>
      <c r="E46" s="1">
        <v>10</v>
      </c>
      <c r="F46" s="1">
        <v>4</v>
      </c>
      <c r="G46" s="1"/>
      <c r="H46" s="1" t="s">
        <v>20</v>
      </c>
      <c r="I46" s="1"/>
      <c r="J46" s="1"/>
      <c r="K46" s="13"/>
      <c r="L46" s="13"/>
      <c r="M46" s="13"/>
      <c r="N46" s="13"/>
      <c r="O46" s="13"/>
      <c r="P46" s="28">
        <f t="shared" si="1"/>
        <v>4.6866599999999998</v>
      </c>
      <c r="Q46" s="28">
        <f t="shared" si="2"/>
        <v>2.1337156951859106</v>
      </c>
      <c r="R46" s="28">
        <f t="shared" si="0"/>
        <v>4.6866599999999998</v>
      </c>
      <c r="S46" s="28">
        <f t="shared" si="3"/>
        <v>1.171665</v>
      </c>
    </row>
    <row r="47" spans="2:19" ht="15.5" x14ac:dyDescent="0.35">
      <c r="B47" s="1" t="s">
        <v>89</v>
      </c>
      <c r="C47" s="1">
        <v>19</v>
      </c>
      <c r="D47" s="1">
        <v>750</v>
      </c>
      <c r="E47" s="1">
        <v>15.9</v>
      </c>
      <c r="F47" s="1">
        <v>1</v>
      </c>
      <c r="G47" s="1"/>
      <c r="H47" s="1" t="s">
        <v>20</v>
      </c>
      <c r="I47" s="1"/>
      <c r="J47" s="1"/>
      <c r="K47" s="13"/>
      <c r="L47" s="13"/>
      <c r="M47" s="13"/>
      <c r="N47" s="13"/>
      <c r="O47" s="13"/>
      <c r="P47" s="28">
        <f t="shared" si="1"/>
        <v>11.243250000000002</v>
      </c>
      <c r="Q47" s="28">
        <f t="shared" si="2"/>
        <v>1.4141818424387964</v>
      </c>
      <c r="R47" s="28">
        <f t="shared" si="0"/>
        <v>11.243250000000002</v>
      </c>
      <c r="S47" s="28">
        <f t="shared" si="3"/>
        <v>11.243250000000002</v>
      </c>
    </row>
    <row r="48" spans="2:19" ht="15.5" x14ac:dyDescent="0.35">
      <c r="B48" s="27" t="s">
        <v>93</v>
      </c>
      <c r="C48" s="29">
        <v>4.7</v>
      </c>
      <c r="D48" s="29">
        <v>330</v>
      </c>
      <c r="E48" s="29">
        <v>8</v>
      </c>
      <c r="F48" s="29">
        <v>4</v>
      </c>
      <c r="G48" s="29"/>
      <c r="H48" s="29"/>
      <c r="I48" s="29"/>
      <c r="J48" s="29"/>
      <c r="K48" s="25"/>
      <c r="L48" s="25" t="s">
        <v>20</v>
      </c>
      <c r="M48" s="25"/>
      <c r="N48" s="25"/>
      <c r="O48" s="25"/>
      <c r="P48" s="33">
        <f t="shared" si="1"/>
        <v>4.8949560000000005</v>
      </c>
      <c r="Q48" s="33">
        <f t="shared" ref="Q48" si="12">E48/P48</f>
        <v>1.6343354260998462</v>
      </c>
      <c r="R48" s="25">
        <f t="shared" si="0"/>
        <v>4.8949560000000005</v>
      </c>
      <c r="S48" s="34">
        <f t="shared" si="3"/>
        <v>1.2237390000000001</v>
      </c>
    </row>
  </sheetData>
  <pageMargins left="0.7" right="0.7" top="0.75" bottom="0.75" header="0.3" footer="0.3"/>
  <pageSetup paperSize="9" scale="52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6AABF-77E3-BC46-B470-83EFA5C21EF6}">
  <dimension ref="B1:S40"/>
  <sheetViews>
    <sheetView topLeftCell="A5" workbookViewId="0">
      <selection activeCell="A33" sqref="A33"/>
    </sheetView>
  </sheetViews>
  <sheetFormatPr defaultColWidth="10.6640625" defaultRowHeight="15.5" x14ac:dyDescent="0.35"/>
  <cols>
    <col min="2" max="2" width="18.83203125" customWidth="1"/>
  </cols>
  <sheetData>
    <row r="1" spans="2:19" x14ac:dyDescent="0.35">
      <c r="B1" s="3" t="s">
        <v>24</v>
      </c>
      <c r="C1" s="3" t="s">
        <v>41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x14ac:dyDescent="0.35">
      <c r="B2" s="3" t="s">
        <v>25</v>
      </c>
      <c r="C2" s="3" t="s">
        <v>40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x14ac:dyDescent="0.35">
      <c r="B3" s="3" t="s">
        <v>26</v>
      </c>
      <c r="C3" s="3" t="s">
        <v>39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x14ac:dyDescent="0.35">
      <c r="B5" s="3" t="s">
        <v>37</v>
      </c>
      <c r="C5" s="3">
        <v>0.78900000000000003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35">
      <c r="B6" s="3" t="s">
        <v>36</v>
      </c>
      <c r="C6" s="3">
        <v>0.1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x14ac:dyDescent="0.3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x14ac:dyDescent="0.35">
      <c r="B8" s="4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  <c r="P8" s="5" t="s">
        <v>14</v>
      </c>
      <c r="Q8" s="5" t="s">
        <v>15</v>
      </c>
      <c r="R8" s="5" t="s">
        <v>16</v>
      </c>
      <c r="S8" s="6" t="s">
        <v>17</v>
      </c>
    </row>
    <row r="9" spans="2:19" x14ac:dyDescent="0.35">
      <c r="B9" s="7" t="s">
        <v>18</v>
      </c>
      <c r="C9" s="8">
        <v>12.5</v>
      </c>
      <c r="D9" s="8" t="s">
        <v>19</v>
      </c>
      <c r="E9" s="9">
        <v>10</v>
      </c>
      <c r="F9" s="10">
        <v>1</v>
      </c>
      <c r="G9" s="10" t="s">
        <v>20</v>
      </c>
      <c r="H9" s="10"/>
      <c r="I9" s="10"/>
      <c r="J9" s="10"/>
      <c r="K9" s="10"/>
      <c r="L9" s="10"/>
      <c r="M9" s="10"/>
      <c r="N9" s="10"/>
      <c r="O9" s="10"/>
      <c r="P9" s="10" t="s">
        <v>21</v>
      </c>
      <c r="Q9" s="10" t="s">
        <v>21</v>
      </c>
      <c r="R9" s="10"/>
      <c r="S9" s="11"/>
    </row>
    <row r="10" spans="2:19" x14ac:dyDescent="0.35">
      <c r="B10" s="12"/>
      <c r="C10" s="13"/>
      <c r="D10" s="14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</row>
    <row r="11" spans="2:19" x14ac:dyDescent="0.35">
      <c r="B11" s="18" t="s">
        <v>22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9"/>
    </row>
    <row r="12" spans="2:19" x14ac:dyDescent="0.35">
      <c r="B12" s="2" t="s">
        <v>48</v>
      </c>
      <c r="C12" s="1">
        <v>11</v>
      </c>
      <c r="D12" s="1">
        <v>750</v>
      </c>
      <c r="E12" s="1">
        <v>3.99</v>
      </c>
      <c r="F12" s="1">
        <v>1</v>
      </c>
      <c r="G12" s="1" t="s">
        <v>20</v>
      </c>
      <c r="H12" s="1"/>
      <c r="I12" s="1"/>
      <c r="J12" s="1"/>
      <c r="K12" s="13"/>
      <c r="L12" s="13"/>
      <c r="M12" s="13"/>
      <c r="N12" s="13"/>
      <c r="O12" s="13"/>
      <c r="P12" s="28">
        <f>$C12/100*$D12*$F12*$C$5*$C$6</f>
        <v>6.5092500000000006</v>
      </c>
      <c r="Q12" s="28">
        <f>E12/P12</f>
        <v>0.61297384491300844</v>
      </c>
      <c r="R12" s="28">
        <f t="shared" ref="R12:R40" si="0">$C12/100*$D12*$F12*$C$5*$C$6</f>
        <v>6.5092500000000006</v>
      </c>
      <c r="S12" s="28">
        <f>$C12/100*$D12*$C$5*$C$6</f>
        <v>6.5092500000000006</v>
      </c>
    </row>
    <row r="13" spans="2:19" x14ac:dyDescent="0.35">
      <c r="B13" s="2" t="s">
        <v>54</v>
      </c>
      <c r="C13" s="1">
        <v>12.5</v>
      </c>
      <c r="D13" s="1">
        <v>750</v>
      </c>
      <c r="E13" s="1">
        <v>4.99</v>
      </c>
      <c r="F13" s="1">
        <v>1</v>
      </c>
      <c r="G13" s="1"/>
      <c r="H13" s="1"/>
      <c r="I13" s="1"/>
      <c r="J13" s="1" t="s">
        <v>20</v>
      </c>
      <c r="K13" s="13"/>
      <c r="L13" s="13"/>
      <c r="M13" s="13"/>
      <c r="N13" s="13"/>
      <c r="O13" s="13"/>
      <c r="P13" s="28">
        <f t="shared" ref="P13:P40" si="1">$C13/100*$D13*$F13*$C$5*$C$6</f>
        <v>7.3968750000000005</v>
      </c>
      <c r="Q13" s="28">
        <f t="shared" ref="Q13:Q40" si="2">E13/P13</f>
        <v>0.67460920997042673</v>
      </c>
      <c r="R13" s="28">
        <f t="shared" si="0"/>
        <v>7.3968750000000005</v>
      </c>
      <c r="S13" s="28">
        <f t="shared" ref="S13:S40" si="3">$C13/100*$D13*$C$5*$C$6</f>
        <v>7.3968750000000005</v>
      </c>
    </row>
    <row r="14" spans="2:19" x14ac:dyDescent="0.35">
      <c r="B14" s="2" t="s">
        <v>23</v>
      </c>
      <c r="C14" s="1">
        <v>14</v>
      </c>
      <c r="D14" s="1">
        <v>750</v>
      </c>
      <c r="E14" s="1">
        <v>4.99</v>
      </c>
      <c r="F14" s="1">
        <v>1</v>
      </c>
      <c r="G14" s="1" t="s">
        <v>20</v>
      </c>
      <c r="H14" s="1"/>
      <c r="I14" s="1"/>
      <c r="J14" s="1"/>
      <c r="K14" s="13"/>
      <c r="L14" s="13"/>
      <c r="M14" s="13"/>
      <c r="N14" s="13"/>
      <c r="O14" s="13"/>
      <c r="P14" s="28">
        <f t="shared" si="1"/>
        <v>8.2845000000000013</v>
      </c>
      <c r="Q14" s="36">
        <f t="shared" si="2"/>
        <v>0.60232965175930953</v>
      </c>
      <c r="R14" s="28">
        <f t="shared" si="0"/>
        <v>8.2845000000000013</v>
      </c>
      <c r="S14" s="28">
        <f t="shared" si="3"/>
        <v>8.2845000000000013</v>
      </c>
    </row>
    <row r="15" spans="2:19" x14ac:dyDescent="0.35">
      <c r="B15" s="2" t="s">
        <v>57</v>
      </c>
      <c r="C15" s="1">
        <v>11</v>
      </c>
      <c r="D15" s="1">
        <v>750</v>
      </c>
      <c r="E15" s="1">
        <v>3.99</v>
      </c>
      <c r="F15" s="1">
        <v>1</v>
      </c>
      <c r="G15" s="1"/>
      <c r="H15" s="1"/>
      <c r="I15" s="1" t="s">
        <v>20</v>
      </c>
      <c r="J15" s="1"/>
      <c r="K15" s="13"/>
      <c r="L15" s="13"/>
      <c r="M15" s="13"/>
      <c r="N15" s="13"/>
      <c r="O15" s="13"/>
      <c r="P15" s="28">
        <f t="shared" si="1"/>
        <v>6.5092500000000006</v>
      </c>
      <c r="Q15" s="28">
        <f t="shared" si="2"/>
        <v>0.61297384491300844</v>
      </c>
      <c r="R15" s="28">
        <f t="shared" si="0"/>
        <v>6.5092500000000006</v>
      </c>
      <c r="S15" s="28">
        <f t="shared" si="3"/>
        <v>6.5092500000000006</v>
      </c>
    </row>
    <row r="16" spans="2:19" x14ac:dyDescent="0.35">
      <c r="B16" s="2" t="s">
        <v>27</v>
      </c>
      <c r="C16" s="1">
        <v>12.5</v>
      </c>
      <c r="D16" s="1">
        <v>750</v>
      </c>
      <c r="E16" s="1">
        <v>4.99</v>
      </c>
      <c r="F16" s="1">
        <v>1</v>
      </c>
      <c r="G16" s="1"/>
      <c r="H16" s="1"/>
      <c r="I16" s="1"/>
      <c r="J16" s="1" t="s">
        <v>20</v>
      </c>
      <c r="K16" s="13"/>
      <c r="L16" s="13"/>
      <c r="M16" s="13"/>
      <c r="N16" s="13"/>
      <c r="O16" s="13"/>
      <c r="P16" s="28">
        <f t="shared" si="1"/>
        <v>7.3968750000000005</v>
      </c>
      <c r="Q16" s="28">
        <f t="shared" si="2"/>
        <v>0.67460920997042673</v>
      </c>
      <c r="R16" s="28">
        <f t="shared" si="0"/>
        <v>7.3968750000000005</v>
      </c>
      <c r="S16" s="28">
        <f t="shared" si="3"/>
        <v>7.3968750000000005</v>
      </c>
    </row>
    <row r="17" spans="2:19" x14ac:dyDescent="0.35">
      <c r="B17" s="21" t="s">
        <v>28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8"/>
      <c r="Q17" s="28"/>
      <c r="R17" s="28"/>
      <c r="S17" s="28"/>
    </row>
    <row r="18" spans="2:19" x14ac:dyDescent="0.35">
      <c r="B18" s="2" t="s">
        <v>44</v>
      </c>
      <c r="C18" s="1">
        <v>40</v>
      </c>
      <c r="D18" s="1">
        <v>700</v>
      </c>
      <c r="E18" s="1">
        <v>14.99</v>
      </c>
      <c r="F18" s="1">
        <v>1</v>
      </c>
      <c r="G18" s="1" t="s">
        <v>20</v>
      </c>
      <c r="H18" s="1"/>
      <c r="I18" s="1"/>
      <c r="J18" s="1"/>
      <c r="K18" s="13"/>
      <c r="L18" s="13"/>
      <c r="M18" s="13"/>
      <c r="N18" s="13"/>
      <c r="O18" s="13"/>
      <c r="P18" s="28">
        <f t="shared" si="1"/>
        <v>22.092000000000002</v>
      </c>
      <c r="Q18" s="28">
        <f t="shared" si="2"/>
        <v>0.67852616331703774</v>
      </c>
      <c r="R18" s="28">
        <f t="shared" si="0"/>
        <v>22.092000000000002</v>
      </c>
      <c r="S18" s="28">
        <f t="shared" si="3"/>
        <v>22.092000000000002</v>
      </c>
    </row>
    <row r="19" spans="2:19" x14ac:dyDescent="0.35">
      <c r="B19" s="2" t="s">
        <v>45</v>
      </c>
      <c r="C19" s="1">
        <v>36</v>
      </c>
      <c r="D19" s="1">
        <v>700</v>
      </c>
      <c r="E19" s="1">
        <v>15.99</v>
      </c>
      <c r="F19" s="1">
        <v>1</v>
      </c>
      <c r="G19" s="1" t="s">
        <v>20</v>
      </c>
      <c r="H19" s="1"/>
      <c r="I19" s="1"/>
      <c r="J19" s="1"/>
      <c r="K19" s="13"/>
      <c r="L19" s="13"/>
      <c r="M19" s="13"/>
      <c r="N19" s="13"/>
      <c r="O19" s="13"/>
      <c r="P19" s="28">
        <f t="shared" si="1"/>
        <v>19.882800000000003</v>
      </c>
      <c r="Q19" s="28">
        <f t="shared" si="2"/>
        <v>0.80421268634196375</v>
      </c>
      <c r="R19" s="28">
        <f t="shared" si="0"/>
        <v>19.882800000000003</v>
      </c>
      <c r="S19" s="28">
        <f t="shared" si="3"/>
        <v>19.882800000000003</v>
      </c>
    </row>
    <row r="20" spans="2:19" x14ac:dyDescent="0.35">
      <c r="B20" s="2" t="s">
        <v>47</v>
      </c>
      <c r="C20" s="1">
        <v>37.5</v>
      </c>
      <c r="D20" s="1">
        <v>700</v>
      </c>
      <c r="E20" s="1">
        <v>14.25</v>
      </c>
      <c r="F20" s="1">
        <v>1</v>
      </c>
      <c r="G20" s="1" t="s">
        <v>20</v>
      </c>
      <c r="H20" s="1"/>
      <c r="I20" s="1"/>
      <c r="J20" s="1"/>
      <c r="K20" s="13"/>
      <c r="L20" s="13"/>
      <c r="M20" s="13"/>
      <c r="N20" s="13"/>
      <c r="O20" s="13"/>
      <c r="P20" s="28">
        <f t="shared" si="1"/>
        <v>20.711250000000003</v>
      </c>
      <c r="Q20" s="28">
        <f t="shared" si="2"/>
        <v>0.688031866739091</v>
      </c>
      <c r="R20" s="28">
        <f t="shared" si="0"/>
        <v>20.711250000000003</v>
      </c>
      <c r="S20" s="28">
        <f t="shared" si="3"/>
        <v>20.711250000000003</v>
      </c>
    </row>
    <row r="21" spans="2:19" x14ac:dyDescent="0.35">
      <c r="B21" s="2" t="s">
        <v>59</v>
      </c>
      <c r="C21" s="1">
        <v>40</v>
      </c>
      <c r="D21" s="1">
        <v>700</v>
      </c>
      <c r="E21" s="1">
        <v>21</v>
      </c>
      <c r="F21" s="1">
        <v>1</v>
      </c>
      <c r="G21" s="1"/>
      <c r="H21" s="1" t="s">
        <v>20</v>
      </c>
      <c r="I21" s="1"/>
      <c r="J21" s="1"/>
      <c r="K21" s="13"/>
      <c r="L21" s="13"/>
      <c r="M21" s="13"/>
      <c r="N21" s="13"/>
      <c r="O21" s="13"/>
      <c r="P21" s="28">
        <f t="shared" si="1"/>
        <v>22.092000000000002</v>
      </c>
      <c r="Q21" s="28">
        <f t="shared" ref="Q21" si="4">E21/P21</f>
        <v>0.9505703422053231</v>
      </c>
      <c r="R21" s="28">
        <f t="shared" si="0"/>
        <v>22.092000000000002</v>
      </c>
      <c r="S21" s="28">
        <f t="shared" si="3"/>
        <v>22.092000000000002</v>
      </c>
    </row>
    <row r="22" spans="2:19" x14ac:dyDescent="0.35">
      <c r="B22" s="2" t="s">
        <v>46</v>
      </c>
      <c r="C22" s="1">
        <v>37.5</v>
      </c>
      <c r="D22" s="1">
        <v>700</v>
      </c>
      <c r="E22" s="1">
        <v>12.99</v>
      </c>
      <c r="F22" s="1">
        <v>1</v>
      </c>
      <c r="G22" s="1" t="s">
        <v>20</v>
      </c>
      <c r="H22" s="1"/>
      <c r="I22" s="1"/>
      <c r="J22" s="1"/>
      <c r="K22" s="13"/>
      <c r="L22" s="13"/>
      <c r="M22" s="13"/>
      <c r="N22" s="13"/>
      <c r="O22" s="13"/>
      <c r="P22" s="28">
        <f t="shared" si="1"/>
        <v>20.711250000000003</v>
      </c>
      <c r="Q22" s="36">
        <f t="shared" si="2"/>
        <v>0.62719536483795035</v>
      </c>
      <c r="R22" s="28">
        <f t="shared" si="0"/>
        <v>20.711250000000003</v>
      </c>
      <c r="S22" s="28">
        <f t="shared" si="3"/>
        <v>20.711250000000003</v>
      </c>
    </row>
    <row r="23" spans="2:19" x14ac:dyDescent="0.35">
      <c r="B23" s="2" t="s">
        <v>58</v>
      </c>
      <c r="C23" s="1">
        <v>37.5</v>
      </c>
      <c r="D23" s="1">
        <v>1000</v>
      </c>
      <c r="E23" s="1">
        <v>18.489999999999998</v>
      </c>
      <c r="F23" s="1">
        <v>1</v>
      </c>
      <c r="G23" s="1"/>
      <c r="H23" s="1"/>
      <c r="I23" s="1" t="s">
        <v>20</v>
      </c>
      <c r="J23" s="1"/>
      <c r="K23" s="13"/>
      <c r="L23" s="13"/>
      <c r="M23" s="13"/>
      <c r="N23" s="13"/>
      <c r="O23" s="13"/>
      <c r="P23" s="28">
        <f t="shared" si="1"/>
        <v>29.587500000000002</v>
      </c>
      <c r="Q23" s="28">
        <f t="shared" ref="Q23" si="5">E23/P23</f>
        <v>0.62492606675116169</v>
      </c>
      <c r="R23" s="28">
        <f t="shared" si="0"/>
        <v>29.587500000000002</v>
      </c>
      <c r="S23" s="28">
        <f t="shared" si="3"/>
        <v>29.587500000000002</v>
      </c>
    </row>
    <row r="24" spans="2:19" x14ac:dyDescent="0.35">
      <c r="B24" s="2" t="s">
        <v>62</v>
      </c>
      <c r="C24" s="1">
        <v>37.5</v>
      </c>
      <c r="D24" s="1">
        <v>700</v>
      </c>
      <c r="E24" s="1">
        <v>15.85</v>
      </c>
      <c r="F24" s="1">
        <v>1</v>
      </c>
      <c r="G24" s="1"/>
      <c r="H24" s="1" t="s">
        <v>20</v>
      </c>
      <c r="I24" s="1"/>
      <c r="J24" s="1"/>
      <c r="K24" s="13"/>
      <c r="L24" s="13"/>
      <c r="M24" s="13"/>
      <c r="N24" s="13"/>
      <c r="O24" s="13"/>
      <c r="P24" s="28">
        <f t="shared" si="1"/>
        <v>20.711250000000003</v>
      </c>
      <c r="Q24" s="28">
        <f t="shared" si="2"/>
        <v>0.76528456756593621</v>
      </c>
      <c r="R24" s="28">
        <f t="shared" si="0"/>
        <v>20.711250000000003</v>
      </c>
      <c r="S24" s="28">
        <f t="shared" si="3"/>
        <v>20.711250000000003</v>
      </c>
    </row>
    <row r="25" spans="2:19" x14ac:dyDescent="0.35">
      <c r="B25" s="2" t="s">
        <v>63</v>
      </c>
      <c r="C25" s="1">
        <v>22</v>
      </c>
      <c r="D25" s="1">
        <v>700</v>
      </c>
      <c r="E25" s="1">
        <v>11</v>
      </c>
      <c r="F25" s="1">
        <v>1</v>
      </c>
      <c r="G25" s="1"/>
      <c r="H25" s="1" t="s">
        <v>20</v>
      </c>
      <c r="I25" s="1"/>
      <c r="J25" s="1"/>
      <c r="K25" s="13"/>
      <c r="L25" s="13"/>
      <c r="M25" s="13"/>
      <c r="N25" s="13"/>
      <c r="O25" s="13"/>
      <c r="P25" s="28">
        <f t="shared" si="1"/>
        <v>12.150600000000001</v>
      </c>
      <c r="Q25" s="28">
        <f t="shared" ref="Q25" si="6">E25/P25</f>
        <v>0.90530508781459351</v>
      </c>
      <c r="R25" s="28">
        <f t="shared" si="0"/>
        <v>12.150600000000001</v>
      </c>
      <c r="S25" s="28">
        <f t="shared" si="3"/>
        <v>12.150600000000001</v>
      </c>
    </row>
    <row r="26" spans="2:19" x14ac:dyDescent="0.35">
      <c r="B26" s="2" t="s">
        <v>56</v>
      </c>
      <c r="C26" s="1">
        <v>37.5</v>
      </c>
      <c r="D26" s="1">
        <v>700</v>
      </c>
      <c r="E26" s="1">
        <v>18</v>
      </c>
      <c r="F26" s="1">
        <v>1</v>
      </c>
      <c r="G26" s="1"/>
      <c r="H26" s="1"/>
      <c r="I26" s="1"/>
      <c r="J26" s="1"/>
      <c r="K26" s="13" t="s">
        <v>20</v>
      </c>
      <c r="L26" s="13"/>
      <c r="M26" s="13"/>
      <c r="N26" s="13"/>
      <c r="O26" s="13"/>
      <c r="P26" s="28">
        <f t="shared" si="1"/>
        <v>20.711250000000003</v>
      </c>
      <c r="Q26" s="28">
        <f t="shared" ref="Q26" si="7">E26/P26</f>
        <v>0.86909288430200959</v>
      </c>
      <c r="R26" s="28">
        <f t="shared" si="0"/>
        <v>20.711250000000003</v>
      </c>
      <c r="S26" s="28">
        <f t="shared" si="3"/>
        <v>20.711250000000003</v>
      </c>
    </row>
    <row r="27" spans="2:19" x14ac:dyDescent="0.35">
      <c r="B27" s="22" t="s">
        <v>30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28"/>
      <c r="Q27" s="28"/>
      <c r="R27" s="28"/>
      <c r="S27" s="28"/>
    </row>
    <row r="28" spans="2:19" x14ac:dyDescent="0.35">
      <c r="B28" s="2" t="s">
        <v>42</v>
      </c>
      <c r="C28" s="1">
        <v>5</v>
      </c>
      <c r="D28" s="1">
        <v>500</v>
      </c>
      <c r="E28" s="1">
        <v>6.49</v>
      </c>
      <c r="F28" s="1">
        <v>4</v>
      </c>
      <c r="G28" s="1" t="s">
        <v>20</v>
      </c>
      <c r="H28" s="1"/>
      <c r="I28" s="1"/>
      <c r="J28" s="1"/>
      <c r="K28" s="13"/>
      <c r="L28" s="13"/>
      <c r="M28" s="13"/>
      <c r="N28" s="13"/>
      <c r="O28" s="13"/>
      <c r="P28" s="28">
        <f t="shared" si="1"/>
        <v>7.8900000000000006</v>
      </c>
      <c r="Q28" s="28">
        <f t="shared" si="2"/>
        <v>0.82256020278833963</v>
      </c>
      <c r="R28" s="28">
        <f t="shared" si="0"/>
        <v>7.8900000000000006</v>
      </c>
      <c r="S28" s="28">
        <f t="shared" si="3"/>
        <v>1.9725000000000001</v>
      </c>
    </row>
    <row r="29" spans="2:19" x14ac:dyDescent="0.35">
      <c r="B29" s="2" t="s">
        <v>43</v>
      </c>
      <c r="C29" s="1">
        <v>3.8</v>
      </c>
      <c r="D29" s="1">
        <v>440</v>
      </c>
      <c r="E29" s="1">
        <v>2.64</v>
      </c>
      <c r="F29" s="1">
        <v>4</v>
      </c>
      <c r="G29" s="1" t="s">
        <v>20</v>
      </c>
      <c r="H29" s="1"/>
      <c r="I29" s="1"/>
      <c r="J29" s="1"/>
      <c r="K29" s="13"/>
      <c r="L29" s="13"/>
      <c r="M29" s="13"/>
      <c r="N29" s="13"/>
      <c r="O29" s="13"/>
      <c r="P29" s="28">
        <f t="shared" si="1"/>
        <v>5.2768319999999997</v>
      </c>
      <c r="Q29" s="36">
        <f t="shared" si="2"/>
        <v>0.50030018010806487</v>
      </c>
      <c r="R29" s="28">
        <f t="shared" si="0"/>
        <v>5.2768319999999997</v>
      </c>
      <c r="S29" s="28">
        <f t="shared" si="3"/>
        <v>1.3192079999999999</v>
      </c>
    </row>
    <row r="30" spans="2:19" x14ac:dyDescent="0.35">
      <c r="B30" s="2" t="s">
        <v>50</v>
      </c>
      <c r="C30" s="1">
        <v>4.2</v>
      </c>
      <c r="D30" s="1">
        <v>500</v>
      </c>
      <c r="E30" s="1">
        <v>5</v>
      </c>
      <c r="F30" s="1">
        <v>4</v>
      </c>
      <c r="G30" s="1"/>
      <c r="H30" s="1" t="s">
        <v>20</v>
      </c>
      <c r="I30" s="1"/>
      <c r="J30" s="1"/>
      <c r="K30" s="13"/>
      <c r="L30" s="13"/>
      <c r="M30" s="13"/>
      <c r="N30" s="13"/>
      <c r="O30" s="13"/>
      <c r="P30" s="28">
        <f t="shared" si="1"/>
        <v>6.6276000000000002</v>
      </c>
      <c r="Q30" s="28">
        <f t="shared" si="2"/>
        <v>0.7544209065121612</v>
      </c>
      <c r="R30" s="28">
        <f t="shared" si="0"/>
        <v>6.6276000000000002</v>
      </c>
      <c r="S30" s="28">
        <f t="shared" si="3"/>
        <v>1.6569</v>
      </c>
    </row>
    <row r="31" spans="2:19" x14ac:dyDescent="0.35">
      <c r="B31" s="2" t="s">
        <v>51</v>
      </c>
      <c r="C31" s="1">
        <v>4.3</v>
      </c>
      <c r="D31" s="1">
        <v>500</v>
      </c>
      <c r="E31" s="1">
        <v>10</v>
      </c>
      <c r="F31" s="1">
        <v>8</v>
      </c>
      <c r="G31" s="1"/>
      <c r="H31" s="1"/>
      <c r="I31" s="1"/>
      <c r="J31" s="1"/>
      <c r="K31" s="13"/>
      <c r="L31" s="13" t="s">
        <v>20</v>
      </c>
      <c r="M31" s="13"/>
      <c r="N31" s="13"/>
      <c r="O31" s="13"/>
      <c r="P31" s="28">
        <f t="shared" si="1"/>
        <v>13.5708</v>
      </c>
      <c r="Q31" s="28">
        <f t="shared" si="2"/>
        <v>0.73687623426769244</v>
      </c>
      <c r="R31" s="28">
        <f t="shared" si="0"/>
        <v>13.5708</v>
      </c>
      <c r="S31" s="28">
        <f t="shared" si="3"/>
        <v>1.69635</v>
      </c>
    </row>
    <row r="32" spans="2:19" x14ac:dyDescent="0.35">
      <c r="B32" s="2" t="s">
        <v>53</v>
      </c>
      <c r="C32" s="1">
        <v>4</v>
      </c>
      <c r="D32" s="1">
        <v>500</v>
      </c>
      <c r="E32" s="1">
        <v>7.4</v>
      </c>
      <c r="F32" s="1">
        <v>6</v>
      </c>
      <c r="G32" s="1"/>
      <c r="H32" s="1"/>
      <c r="I32" s="1"/>
      <c r="J32" s="1"/>
      <c r="K32" s="13"/>
      <c r="L32" s="13" t="s">
        <v>20</v>
      </c>
      <c r="M32" s="13"/>
      <c r="N32" s="13"/>
      <c r="O32" s="13"/>
      <c r="P32" s="28">
        <f t="shared" si="1"/>
        <v>9.4680000000000017</v>
      </c>
      <c r="Q32" s="28">
        <f t="shared" ref="Q32" si="8">E32/P32</f>
        <v>0.781580059146599</v>
      </c>
      <c r="R32" s="28">
        <f t="shared" si="0"/>
        <v>9.4680000000000017</v>
      </c>
      <c r="S32" s="28">
        <f t="shared" si="3"/>
        <v>1.5780000000000003</v>
      </c>
    </row>
    <row r="33" spans="2:19" x14ac:dyDescent="0.35">
      <c r="B33" s="2" t="s">
        <v>60</v>
      </c>
      <c r="C33" s="1">
        <v>4</v>
      </c>
      <c r="D33" s="1">
        <v>500</v>
      </c>
      <c r="E33" s="1">
        <v>0.99</v>
      </c>
      <c r="F33" s="1">
        <v>1</v>
      </c>
      <c r="G33" s="1"/>
      <c r="H33" s="1" t="s">
        <v>20</v>
      </c>
      <c r="I33" s="1"/>
      <c r="J33" s="1"/>
      <c r="K33" s="13"/>
      <c r="L33" s="13"/>
      <c r="M33" s="13"/>
      <c r="N33" s="13"/>
      <c r="O33" s="13"/>
      <c r="P33" s="28">
        <f t="shared" si="1"/>
        <v>1.5780000000000003</v>
      </c>
      <c r="Q33" s="28">
        <f t="shared" ref="Q33" si="9">E33/P33</f>
        <v>0.62737642585551323</v>
      </c>
      <c r="R33" s="28">
        <f t="shared" si="0"/>
        <v>1.5780000000000003</v>
      </c>
      <c r="S33" s="28">
        <f t="shared" si="3"/>
        <v>1.5780000000000003</v>
      </c>
    </row>
    <row r="34" spans="2:19" x14ac:dyDescent="0.35">
      <c r="B34" s="2" t="s">
        <v>55</v>
      </c>
      <c r="C34" s="1">
        <v>4.3</v>
      </c>
      <c r="D34" s="1">
        <v>500</v>
      </c>
      <c r="E34" s="1">
        <v>7.89</v>
      </c>
      <c r="F34" s="1">
        <v>8</v>
      </c>
      <c r="G34" s="1"/>
      <c r="H34" s="1"/>
      <c r="I34" s="1"/>
      <c r="J34" s="1" t="s">
        <v>20</v>
      </c>
      <c r="K34" s="13"/>
      <c r="L34" s="13"/>
      <c r="M34" s="13"/>
      <c r="N34" s="13"/>
      <c r="O34" s="13"/>
      <c r="P34" s="28">
        <f t="shared" si="1"/>
        <v>13.5708</v>
      </c>
      <c r="Q34" s="28">
        <f t="shared" ref="Q34" si="10">E34/P34</f>
        <v>0.58139534883720922</v>
      </c>
      <c r="R34" s="28">
        <f t="shared" si="0"/>
        <v>13.5708</v>
      </c>
      <c r="S34" s="28">
        <f t="shared" si="3"/>
        <v>1.69635</v>
      </c>
    </row>
    <row r="35" spans="2:19" x14ac:dyDescent="0.35">
      <c r="B35" s="2" t="s">
        <v>52</v>
      </c>
      <c r="C35" s="1">
        <v>4</v>
      </c>
      <c r="D35" s="1">
        <v>500</v>
      </c>
      <c r="E35" s="1">
        <v>11</v>
      </c>
      <c r="F35" s="1">
        <v>8</v>
      </c>
      <c r="G35" s="1"/>
      <c r="H35" s="1"/>
      <c r="I35" s="1"/>
      <c r="J35" s="1"/>
      <c r="K35" s="13"/>
      <c r="L35" s="13" t="s">
        <v>20</v>
      </c>
      <c r="M35" s="13"/>
      <c r="N35" s="13"/>
      <c r="O35" s="13"/>
      <c r="P35" s="28">
        <f t="shared" si="1"/>
        <v>12.624000000000002</v>
      </c>
      <c r="Q35" s="28">
        <f t="shared" si="2"/>
        <v>0.87135614702154607</v>
      </c>
      <c r="R35" s="28">
        <f t="shared" si="0"/>
        <v>12.624000000000002</v>
      </c>
      <c r="S35" s="28">
        <f t="shared" si="3"/>
        <v>1.5780000000000003</v>
      </c>
    </row>
    <row r="36" spans="2:19" x14ac:dyDescent="0.35">
      <c r="B36" s="23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8"/>
      <c r="Q36" s="28"/>
      <c r="R36" s="28"/>
      <c r="S36" s="28"/>
    </row>
    <row r="37" spans="2:19" x14ac:dyDescent="0.35">
      <c r="B37" s="2" t="s">
        <v>33</v>
      </c>
      <c r="C37" s="1">
        <v>6</v>
      </c>
      <c r="D37" s="1">
        <v>500</v>
      </c>
      <c r="E37" s="1">
        <v>6</v>
      </c>
      <c r="F37" s="1">
        <v>4</v>
      </c>
      <c r="G37" s="1"/>
      <c r="H37" s="1"/>
      <c r="I37" s="1"/>
      <c r="J37" s="1"/>
      <c r="K37" s="1" t="s">
        <v>20</v>
      </c>
      <c r="L37" s="1" t="s">
        <v>20</v>
      </c>
      <c r="M37" s="1"/>
      <c r="N37" s="13"/>
      <c r="O37" s="13"/>
      <c r="P37" s="28">
        <f t="shared" si="1"/>
        <v>9.4680000000000017</v>
      </c>
      <c r="Q37" s="28">
        <f t="shared" si="2"/>
        <v>0.63371356147021529</v>
      </c>
      <c r="R37" s="28">
        <f t="shared" si="0"/>
        <v>9.4680000000000017</v>
      </c>
      <c r="S37" s="28">
        <f t="shared" si="3"/>
        <v>2.3670000000000004</v>
      </c>
    </row>
    <row r="38" spans="2:19" x14ac:dyDescent="0.35">
      <c r="B38" s="2" t="s">
        <v>33</v>
      </c>
      <c r="C38" s="1">
        <v>6</v>
      </c>
      <c r="D38" s="1">
        <v>2000</v>
      </c>
      <c r="E38" s="1">
        <v>5</v>
      </c>
      <c r="F38" s="1">
        <v>1</v>
      </c>
      <c r="G38" s="1"/>
      <c r="H38" s="1" t="s">
        <v>20</v>
      </c>
      <c r="I38" s="1"/>
      <c r="J38" s="1"/>
      <c r="K38" s="1"/>
      <c r="L38" s="1"/>
      <c r="M38" s="1"/>
      <c r="N38" s="13"/>
      <c r="O38" s="13"/>
      <c r="P38" s="28">
        <f t="shared" si="1"/>
        <v>9.4680000000000017</v>
      </c>
      <c r="Q38" s="36">
        <f t="shared" ref="Q38" si="11">E38/P38</f>
        <v>0.5280946345585128</v>
      </c>
      <c r="R38" s="28">
        <f t="shared" si="0"/>
        <v>9.4680000000000017</v>
      </c>
      <c r="S38" s="28">
        <f t="shared" si="3"/>
        <v>9.4680000000000017</v>
      </c>
    </row>
    <row r="39" spans="2:19" x14ac:dyDescent="0.35">
      <c r="B39" s="27" t="s">
        <v>49</v>
      </c>
      <c r="C39" s="29">
        <v>4.5</v>
      </c>
      <c r="D39" s="29">
        <v>500</v>
      </c>
      <c r="E39" s="29">
        <v>11</v>
      </c>
      <c r="F39" s="29">
        <v>8</v>
      </c>
      <c r="G39" s="29"/>
      <c r="H39" s="29"/>
      <c r="I39" s="29"/>
      <c r="J39" s="29" t="s">
        <v>20</v>
      </c>
      <c r="K39" s="29"/>
      <c r="L39" s="29"/>
      <c r="M39" s="29"/>
      <c r="N39" s="25"/>
      <c r="O39" s="25"/>
      <c r="P39" s="28">
        <f t="shared" si="1"/>
        <v>14.202000000000002</v>
      </c>
      <c r="Q39" s="28">
        <f t="shared" si="2"/>
        <v>0.77453879735248543</v>
      </c>
      <c r="R39" s="28">
        <f t="shared" si="0"/>
        <v>14.202000000000002</v>
      </c>
      <c r="S39" s="28">
        <f t="shared" si="3"/>
        <v>1.7752500000000002</v>
      </c>
    </row>
    <row r="40" spans="2:19" x14ac:dyDescent="0.35">
      <c r="B40" s="27" t="s">
        <v>61</v>
      </c>
      <c r="C40" s="29">
        <v>6</v>
      </c>
      <c r="D40" s="29">
        <v>500</v>
      </c>
      <c r="E40" s="29">
        <v>6</v>
      </c>
      <c r="F40" s="29">
        <v>4</v>
      </c>
      <c r="G40" s="29"/>
      <c r="H40" s="29"/>
      <c r="I40" s="29"/>
      <c r="J40" s="29"/>
      <c r="K40" s="29"/>
      <c r="L40" s="29"/>
      <c r="M40" s="29" t="s">
        <v>20</v>
      </c>
      <c r="N40" s="13"/>
      <c r="O40" s="13"/>
      <c r="P40" s="28">
        <f t="shared" si="1"/>
        <v>9.4680000000000017</v>
      </c>
      <c r="Q40" s="28">
        <f t="shared" si="2"/>
        <v>0.63371356147021529</v>
      </c>
      <c r="R40" s="28">
        <f t="shared" si="0"/>
        <v>9.4680000000000017</v>
      </c>
      <c r="S40" s="28">
        <f t="shared" si="3"/>
        <v>2.3670000000000004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1FA6A-0A7A-734C-97B3-80E651293E99}">
  <sheetPr>
    <pageSetUpPr fitToPage="1"/>
  </sheetPr>
  <dimension ref="B1:T46"/>
  <sheetViews>
    <sheetView topLeftCell="A7" zoomScale="112" zoomScaleNormal="112" workbookViewId="0">
      <selection activeCell="Q26" sqref="Q26"/>
    </sheetView>
  </sheetViews>
  <sheetFormatPr defaultColWidth="8.83203125" defaultRowHeight="14.5" x14ac:dyDescent="0.35"/>
  <cols>
    <col min="1" max="1" width="8.83203125" style="3"/>
    <col min="2" max="2" width="23.33203125" style="3" customWidth="1"/>
    <col min="3" max="3" width="9.1640625" style="3" bestFit="1" customWidth="1"/>
    <col min="4" max="4" width="8" style="3" bestFit="1" customWidth="1"/>
    <col min="5" max="5" width="11" style="3" bestFit="1" customWidth="1"/>
    <col min="6" max="6" width="7.1640625" style="3" bestFit="1" customWidth="1"/>
    <col min="7" max="7" width="6" style="3" bestFit="1" customWidth="1"/>
    <col min="8" max="8" width="7.6640625" style="3" bestFit="1" customWidth="1"/>
    <col min="9" max="9" width="4.1640625" style="3" bestFit="1" customWidth="1"/>
    <col min="10" max="10" width="4.5" style="3" bestFit="1" customWidth="1"/>
    <col min="11" max="11" width="9.83203125" style="3" bestFit="1" customWidth="1"/>
    <col min="12" max="12" width="7.5" style="3" bestFit="1" customWidth="1"/>
    <col min="13" max="13" width="6.6640625" style="3" bestFit="1" customWidth="1"/>
    <col min="14" max="14" width="4.83203125" style="3" bestFit="1" customWidth="1"/>
    <col min="15" max="15" width="19.1640625" style="3" bestFit="1" customWidth="1"/>
    <col min="16" max="16" width="19.33203125" style="3" bestFit="1" customWidth="1"/>
    <col min="17" max="17" width="11.5" style="3" bestFit="1" customWidth="1"/>
    <col min="18" max="18" width="15.5" style="3" customWidth="1"/>
    <col min="19" max="19" width="14.5" style="3" bestFit="1" customWidth="1"/>
    <col min="20" max="16384" width="8.83203125" style="3"/>
  </cols>
  <sheetData>
    <row r="1" spans="2:20" x14ac:dyDescent="0.35">
      <c r="B1" s="3" t="s">
        <v>24</v>
      </c>
      <c r="C1" s="3" t="s">
        <v>95</v>
      </c>
    </row>
    <row r="2" spans="2:20" x14ac:dyDescent="0.35">
      <c r="B2" s="3" t="s">
        <v>25</v>
      </c>
      <c r="C2" s="3" t="s">
        <v>97</v>
      </c>
    </row>
    <row r="3" spans="2:20" x14ac:dyDescent="0.35">
      <c r="B3" s="3" t="s">
        <v>26</v>
      </c>
      <c r="C3" s="3" t="s">
        <v>66</v>
      </c>
    </row>
    <row r="5" spans="2:20" x14ac:dyDescent="0.35">
      <c r="B5" s="3" t="s">
        <v>37</v>
      </c>
      <c r="C5" s="3">
        <v>0.78900000000000003</v>
      </c>
    </row>
    <row r="6" spans="2:20" x14ac:dyDescent="0.35">
      <c r="B6" s="3" t="s">
        <v>36</v>
      </c>
      <c r="C6" s="3">
        <v>0.1</v>
      </c>
    </row>
    <row r="8" spans="2:20" x14ac:dyDescent="0.35">
      <c r="B8" s="4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  <c r="P8" s="5" t="s">
        <v>14</v>
      </c>
      <c r="Q8" s="5" t="s">
        <v>15</v>
      </c>
      <c r="R8" s="5" t="s">
        <v>16</v>
      </c>
      <c r="S8" s="6" t="s">
        <v>17</v>
      </c>
      <c r="T8" s="32" t="s">
        <v>38</v>
      </c>
    </row>
    <row r="9" spans="2:20" x14ac:dyDescent="0.35">
      <c r="B9" s="7" t="s">
        <v>18</v>
      </c>
      <c r="C9" s="8">
        <v>12.5</v>
      </c>
      <c r="D9" s="8" t="s">
        <v>19</v>
      </c>
      <c r="E9" s="9">
        <v>10</v>
      </c>
      <c r="F9" s="10">
        <v>1</v>
      </c>
      <c r="G9" s="10" t="s">
        <v>20</v>
      </c>
      <c r="H9" s="10"/>
      <c r="I9" s="10"/>
      <c r="J9" s="10"/>
      <c r="K9" s="10"/>
      <c r="L9" s="10"/>
      <c r="M9" s="10"/>
      <c r="N9" s="10"/>
      <c r="O9" s="10"/>
      <c r="P9" s="10" t="s">
        <v>21</v>
      </c>
      <c r="Q9" s="10" t="s">
        <v>21</v>
      </c>
      <c r="R9" s="10"/>
      <c r="S9" s="11"/>
      <c r="T9" s="5"/>
    </row>
    <row r="10" spans="2:20" x14ac:dyDescent="0.35">
      <c r="B10" s="12"/>
      <c r="C10" s="13"/>
      <c r="D10" s="14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13"/>
    </row>
    <row r="11" spans="2:20" x14ac:dyDescent="0.35">
      <c r="B11" s="18" t="s">
        <v>22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9"/>
      <c r="T11" s="13"/>
    </row>
    <row r="12" spans="2:20" ht="15.5" x14ac:dyDescent="0.35">
      <c r="B12" s="2" t="s">
        <v>96</v>
      </c>
      <c r="C12" s="1">
        <v>10.5</v>
      </c>
      <c r="D12" s="1">
        <v>750</v>
      </c>
      <c r="E12" s="1">
        <v>6.2</v>
      </c>
      <c r="F12" s="1">
        <v>1</v>
      </c>
      <c r="G12" s="1"/>
      <c r="H12" s="1" t="s">
        <v>20</v>
      </c>
      <c r="I12" s="1"/>
      <c r="J12" s="13"/>
      <c r="K12" s="13"/>
      <c r="L12" s="13"/>
      <c r="M12" s="13"/>
      <c r="N12" s="13"/>
      <c r="O12" s="13"/>
      <c r="P12" s="28">
        <f>$C12/100*$D12*$F12*$C$5*$C$6</f>
        <v>6.213375000000001</v>
      </c>
      <c r="Q12" s="28">
        <f>E12/P12</f>
        <v>0.99784738568008513</v>
      </c>
      <c r="R12" s="28">
        <f t="shared" ref="R12:R46" si="0">$C12/100*$D12*$F12*$C$5*$C$6</f>
        <v>6.213375000000001</v>
      </c>
      <c r="S12" s="28">
        <f>$C12/100*$D12*$C$5*$C$6</f>
        <v>6.213375000000001</v>
      </c>
      <c r="T12" s="13"/>
    </row>
    <row r="13" spans="2:20" ht="15.5" x14ac:dyDescent="0.35">
      <c r="B13" s="2" t="s">
        <v>98</v>
      </c>
      <c r="C13" s="1">
        <v>11.5</v>
      </c>
      <c r="D13" s="1">
        <v>750</v>
      </c>
      <c r="E13" s="1">
        <v>6.65</v>
      </c>
      <c r="F13" s="1">
        <v>1</v>
      </c>
      <c r="G13" s="1"/>
      <c r="H13" s="1" t="s">
        <v>20</v>
      </c>
      <c r="I13" s="1"/>
      <c r="J13" s="13"/>
      <c r="K13" s="13"/>
      <c r="L13" s="13"/>
      <c r="M13" s="13"/>
      <c r="N13" s="13"/>
      <c r="O13" s="13"/>
      <c r="P13" s="28">
        <f t="shared" ref="P13:P46" si="1">$C13/100*$D13*$F13*$C$5*$C$6</f>
        <v>6.8051250000000003</v>
      </c>
      <c r="Q13" s="28">
        <f t="shared" ref="Q13:Q45" si="2">E13/P13</f>
        <v>0.97720468029610041</v>
      </c>
      <c r="R13" s="28">
        <f t="shared" si="0"/>
        <v>6.8051250000000003</v>
      </c>
      <c r="S13" s="28">
        <f t="shared" ref="S13:S46" si="3">$C13/100*$D13*$C$5*$C$6</f>
        <v>6.8051250000000003</v>
      </c>
      <c r="T13" s="13"/>
    </row>
    <row r="14" spans="2:20" ht="15.5" x14ac:dyDescent="0.35">
      <c r="B14" s="2" t="s">
        <v>78</v>
      </c>
      <c r="C14" s="1">
        <v>12</v>
      </c>
      <c r="D14" s="1">
        <v>750</v>
      </c>
      <c r="E14" s="1">
        <v>3.99</v>
      </c>
      <c r="F14" s="1">
        <v>1</v>
      </c>
      <c r="G14" s="1"/>
      <c r="H14" s="1"/>
      <c r="I14" s="1"/>
      <c r="J14" s="13" t="s">
        <v>20</v>
      </c>
      <c r="K14" s="13"/>
      <c r="L14" s="13"/>
      <c r="M14" s="13"/>
      <c r="N14" s="13"/>
      <c r="O14" s="13"/>
      <c r="P14" s="28">
        <f t="shared" si="1"/>
        <v>7.1010000000000009</v>
      </c>
      <c r="Q14" s="36">
        <f t="shared" si="2"/>
        <v>0.56189269117025764</v>
      </c>
      <c r="R14" s="28">
        <f t="shared" si="0"/>
        <v>7.1010000000000009</v>
      </c>
      <c r="S14" s="28">
        <f t="shared" si="3"/>
        <v>7.1010000000000009</v>
      </c>
      <c r="T14" s="13"/>
    </row>
    <row r="15" spans="2:20" ht="15.5" x14ac:dyDescent="0.35">
      <c r="B15" s="2" t="s">
        <v>119</v>
      </c>
      <c r="C15" s="1">
        <v>12.5</v>
      </c>
      <c r="D15" s="1">
        <v>750</v>
      </c>
      <c r="E15" s="1">
        <v>4.99</v>
      </c>
      <c r="F15" s="1">
        <v>1</v>
      </c>
      <c r="G15" s="1"/>
      <c r="H15" s="1"/>
      <c r="I15" s="1"/>
      <c r="J15" s="13" t="s">
        <v>20</v>
      </c>
      <c r="K15" s="13"/>
      <c r="L15" s="13"/>
      <c r="M15" s="13"/>
      <c r="N15" s="13"/>
      <c r="O15" s="13"/>
      <c r="P15" s="28">
        <f t="shared" si="1"/>
        <v>7.3968750000000005</v>
      </c>
      <c r="Q15" s="28">
        <f t="shared" si="2"/>
        <v>0.67460920997042673</v>
      </c>
      <c r="R15" s="28">
        <f t="shared" ref="R15:S17" si="4">$C15/100*$D15*$F15*$C$5*$C$6</f>
        <v>7.3968750000000005</v>
      </c>
      <c r="S15" s="30">
        <f t="shared" si="4"/>
        <v>7.3968750000000005</v>
      </c>
      <c r="T15" s="13"/>
    </row>
    <row r="16" spans="2:20" ht="15.5" x14ac:dyDescent="0.35">
      <c r="B16" s="2" t="s">
        <v>102</v>
      </c>
      <c r="C16" s="1">
        <v>13.5</v>
      </c>
      <c r="D16" s="1">
        <v>750</v>
      </c>
      <c r="E16" s="1">
        <v>4.99</v>
      </c>
      <c r="F16" s="1">
        <v>1</v>
      </c>
      <c r="G16" s="1"/>
      <c r="H16" s="1"/>
      <c r="I16" s="1" t="s">
        <v>20</v>
      </c>
      <c r="J16" s="13"/>
      <c r="K16" s="13"/>
      <c r="L16" s="13"/>
      <c r="M16" s="13"/>
      <c r="N16" s="13"/>
      <c r="O16" s="13"/>
      <c r="P16" s="28">
        <f t="shared" si="1"/>
        <v>7.9886250000000008</v>
      </c>
      <c r="Q16" s="28">
        <f t="shared" si="2"/>
        <v>0.62463815738002471</v>
      </c>
      <c r="R16" s="28">
        <f t="shared" si="4"/>
        <v>7.9886250000000008</v>
      </c>
      <c r="S16" s="30">
        <f t="shared" si="4"/>
        <v>7.9886250000000008</v>
      </c>
      <c r="T16" s="13"/>
    </row>
    <row r="17" spans="2:20" ht="15.5" x14ac:dyDescent="0.35">
      <c r="B17" s="2" t="s">
        <v>130</v>
      </c>
      <c r="C17" s="1">
        <v>12</v>
      </c>
      <c r="D17" s="1">
        <v>750</v>
      </c>
      <c r="E17" s="1">
        <v>7.99</v>
      </c>
      <c r="F17" s="1">
        <v>1</v>
      </c>
      <c r="G17" s="1"/>
      <c r="H17" s="1"/>
      <c r="I17" s="1"/>
      <c r="J17" s="13"/>
      <c r="K17" s="13"/>
      <c r="L17" s="13" t="s">
        <v>20</v>
      </c>
      <c r="M17" s="13"/>
      <c r="N17" s="13"/>
      <c r="O17" s="13"/>
      <c r="P17" s="28">
        <f t="shared" si="1"/>
        <v>7.1010000000000009</v>
      </c>
      <c r="Q17" s="28">
        <f t="shared" si="2"/>
        <v>1.1251936346993381</v>
      </c>
      <c r="R17" s="28">
        <f t="shared" si="4"/>
        <v>7.1010000000000009</v>
      </c>
      <c r="S17" s="30">
        <f t="shared" si="4"/>
        <v>7.1010000000000009</v>
      </c>
      <c r="T17" s="13"/>
    </row>
    <row r="18" spans="2:20" ht="15.5" x14ac:dyDescent="0.35">
      <c r="B18" s="2" t="s">
        <v>131</v>
      </c>
      <c r="C18" s="1">
        <v>13.5</v>
      </c>
      <c r="D18" s="1">
        <v>750</v>
      </c>
      <c r="E18" s="1">
        <v>10</v>
      </c>
      <c r="F18" s="1">
        <v>1</v>
      </c>
      <c r="G18" s="1"/>
      <c r="H18" s="1"/>
      <c r="I18" s="1"/>
      <c r="J18" s="13"/>
      <c r="K18" s="13"/>
      <c r="L18" s="13" t="s">
        <v>20</v>
      </c>
      <c r="M18" s="13"/>
      <c r="N18" s="13"/>
      <c r="O18" s="13"/>
      <c r="P18" s="28">
        <f t="shared" si="1"/>
        <v>7.9886250000000008</v>
      </c>
      <c r="Q18" s="28">
        <f t="shared" si="2"/>
        <v>1.2517798745090674</v>
      </c>
      <c r="R18" s="28">
        <f t="shared" si="0"/>
        <v>7.9886250000000008</v>
      </c>
      <c r="S18" s="28">
        <f t="shared" si="3"/>
        <v>7.9886250000000008</v>
      </c>
      <c r="T18" s="13"/>
    </row>
    <row r="19" spans="2:20" ht="15.5" x14ac:dyDescent="0.35">
      <c r="B19" s="2" t="s">
        <v>132</v>
      </c>
      <c r="C19" s="31">
        <v>13</v>
      </c>
      <c r="D19" s="1">
        <v>750</v>
      </c>
      <c r="E19" s="1">
        <v>7.99</v>
      </c>
      <c r="F19" s="1">
        <v>1</v>
      </c>
      <c r="G19" s="1"/>
      <c r="H19" s="1"/>
      <c r="I19" s="1"/>
      <c r="J19" s="13"/>
      <c r="K19" s="13"/>
      <c r="L19" s="13"/>
      <c r="M19" s="13"/>
      <c r="N19" s="13" t="s">
        <v>20</v>
      </c>
      <c r="O19" s="13"/>
      <c r="P19" s="28">
        <f t="shared" si="1"/>
        <v>7.6927500000000011</v>
      </c>
      <c r="Q19" s="28">
        <f t="shared" si="2"/>
        <v>1.0386402781840043</v>
      </c>
      <c r="R19" s="28">
        <f t="shared" si="0"/>
        <v>7.6927500000000011</v>
      </c>
      <c r="S19" s="28">
        <f t="shared" si="3"/>
        <v>7.6927500000000011</v>
      </c>
      <c r="T19" s="13"/>
    </row>
    <row r="20" spans="2:20" x14ac:dyDescent="0.35">
      <c r="B20" s="21" t="s">
        <v>28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8"/>
      <c r="Q20" s="28"/>
      <c r="R20" s="28"/>
      <c r="S20" s="28"/>
      <c r="T20" s="13"/>
    </row>
    <row r="21" spans="2:20" ht="15.5" x14ac:dyDescent="0.35">
      <c r="B21" s="2" t="s">
        <v>100</v>
      </c>
      <c r="C21" s="1">
        <v>36</v>
      </c>
      <c r="D21" s="1">
        <v>700</v>
      </c>
      <c r="E21" s="1">
        <v>17.5</v>
      </c>
      <c r="F21" s="1">
        <v>1</v>
      </c>
      <c r="G21" s="1"/>
      <c r="H21" s="1" t="s">
        <v>20</v>
      </c>
      <c r="I21" s="1"/>
      <c r="J21" s="13"/>
      <c r="K21" s="13"/>
      <c r="L21" s="13"/>
      <c r="M21" s="13"/>
      <c r="N21" s="13"/>
      <c r="O21" s="13"/>
      <c r="P21" s="28">
        <f t="shared" si="1"/>
        <v>19.882800000000003</v>
      </c>
      <c r="Q21" s="28">
        <f t="shared" si="2"/>
        <v>0.88015772426418803</v>
      </c>
      <c r="R21" s="28">
        <f t="shared" si="0"/>
        <v>19.882800000000003</v>
      </c>
      <c r="S21" s="28">
        <f t="shared" si="3"/>
        <v>19.882800000000003</v>
      </c>
      <c r="T21" s="13"/>
    </row>
    <row r="22" spans="2:20" ht="15.5" x14ac:dyDescent="0.35">
      <c r="B22" s="2" t="s">
        <v>101</v>
      </c>
      <c r="C22" s="1">
        <v>40</v>
      </c>
      <c r="D22" s="1">
        <v>700</v>
      </c>
      <c r="E22" s="1">
        <v>20</v>
      </c>
      <c r="F22" s="1">
        <v>1</v>
      </c>
      <c r="G22" s="1"/>
      <c r="H22" s="1" t="s">
        <v>20</v>
      </c>
      <c r="I22" s="1"/>
      <c r="J22" s="13"/>
      <c r="K22" s="13"/>
      <c r="L22" s="13"/>
      <c r="M22" s="13"/>
      <c r="N22" s="13"/>
      <c r="O22" s="13"/>
      <c r="P22" s="28">
        <f t="shared" si="1"/>
        <v>22.092000000000002</v>
      </c>
      <c r="Q22" s="28">
        <f t="shared" si="2"/>
        <v>0.9053050878145934</v>
      </c>
      <c r="R22" s="28">
        <f t="shared" si="0"/>
        <v>22.092000000000002</v>
      </c>
      <c r="S22" s="28">
        <f t="shared" si="3"/>
        <v>22.092000000000002</v>
      </c>
      <c r="T22" s="13"/>
    </row>
    <row r="23" spans="2:20" ht="15.5" x14ac:dyDescent="0.35">
      <c r="B23" s="2" t="s">
        <v>86</v>
      </c>
      <c r="C23" s="1">
        <v>37.5</v>
      </c>
      <c r="D23" s="1">
        <v>1000</v>
      </c>
      <c r="E23" s="1">
        <v>20</v>
      </c>
      <c r="F23" s="1">
        <v>1</v>
      </c>
      <c r="G23" s="1"/>
      <c r="H23" s="1" t="s">
        <v>20</v>
      </c>
      <c r="I23" s="1"/>
      <c r="J23" s="13"/>
      <c r="K23" s="13"/>
      <c r="L23" s="13"/>
      <c r="M23" s="13"/>
      <c r="N23" s="13"/>
      <c r="O23" s="13"/>
      <c r="P23" s="28">
        <f t="shared" si="1"/>
        <v>29.587500000000002</v>
      </c>
      <c r="Q23" s="36">
        <f t="shared" si="2"/>
        <v>0.6759611322348964</v>
      </c>
      <c r="R23" s="28">
        <f t="shared" si="0"/>
        <v>29.587500000000002</v>
      </c>
      <c r="S23" s="28">
        <f t="shared" si="3"/>
        <v>29.587500000000002</v>
      </c>
      <c r="T23" s="13"/>
    </row>
    <row r="24" spans="2:20" ht="15.5" x14ac:dyDescent="0.35">
      <c r="B24" s="2" t="s">
        <v>126</v>
      </c>
      <c r="C24" s="1">
        <v>37.5</v>
      </c>
      <c r="D24" s="1">
        <v>1000</v>
      </c>
      <c r="E24" s="1">
        <v>27</v>
      </c>
      <c r="F24" s="1">
        <v>1</v>
      </c>
      <c r="G24" s="1"/>
      <c r="H24" s="1" t="s">
        <v>20</v>
      </c>
      <c r="I24" s="1"/>
      <c r="J24" s="13"/>
      <c r="K24" s="13" t="s">
        <v>20</v>
      </c>
      <c r="L24" s="13"/>
      <c r="M24" s="13"/>
      <c r="N24" s="13"/>
      <c r="O24" s="13"/>
      <c r="P24" s="28">
        <f t="shared" si="1"/>
        <v>29.587500000000002</v>
      </c>
      <c r="Q24" s="28">
        <f t="shared" ref="Q24" si="5">E24/P24</f>
        <v>0.91254752851711018</v>
      </c>
      <c r="R24" s="28">
        <f t="shared" si="0"/>
        <v>29.587500000000002</v>
      </c>
      <c r="S24" s="28">
        <f t="shared" si="3"/>
        <v>29.587500000000002</v>
      </c>
      <c r="T24" s="13"/>
    </row>
    <row r="25" spans="2:20" ht="15.5" x14ac:dyDescent="0.35">
      <c r="B25" s="2" t="s">
        <v>29</v>
      </c>
      <c r="C25" s="1">
        <v>35</v>
      </c>
      <c r="D25" s="1">
        <v>1000</v>
      </c>
      <c r="E25" s="1">
        <v>20</v>
      </c>
      <c r="F25" s="1">
        <v>1</v>
      </c>
      <c r="G25" s="1"/>
      <c r="H25" s="1" t="s">
        <v>20</v>
      </c>
      <c r="I25" s="1"/>
      <c r="J25" s="13"/>
      <c r="K25" s="13"/>
      <c r="L25" s="13"/>
      <c r="M25" s="13"/>
      <c r="N25" s="13"/>
      <c r="O25" s="13"/>
      <c r="P25" s="28">
        <f t="shared" si="1"/>
        <v>27.615000000000006</v>
      </c>
      <c r="Q25" s="28">
        <f t="shared" si="2"/>
        <v>0.7242440702516747</v>
      </c>
      <c r="R25" s="28">
        <f>$C25/100*$D25*$F25*$C$5*$C$6</f>
        <v>27.615000000000006</v>
      </c>
      <c r="S25" s="30">
        <f>$C25/100*$D25*$F25*$C$5*$C$6</f>
        <v>27.615000000000006</v>
      </c>
      <c r="T25" s="13"/>
    </row>
    <row r="26" spans="2:20" ht="15.5" x14ac:dyDescent="0.35">
      <c r="B26" s="2" t="s">
        <v>120</v>
      </c>
      <c r="C26" s="1">
        <v>37.5</v>
      </c>
      <c r="D26" s="1">
        <v>700</v>
      </c>
      <c r="E26" s="1">
        <v>13.99</v>
      </c>
      <c r="F26" s="1">
        <v>1</v>
      </c>
      <c r="G26" s="1"/>
      <c r="H26" s="1"/>
      <c r="I26" s="1"/>
      <c r="J26" s="13" t="s">
        <v>20</v>
      </c>
      <c r="K26" s="13"/>
      <c r="L26" s="13"/>
      <c r="M26" s="13"/>
      <c r="N26" s="13"/>
      <c r="O26" s="13"/>
      <c r="P26" s="28">
        <f t="shared" si="1"/>
        <v>20.711250000000003</v>
      </c>
      <c r="Q26" s="28">
        <f t="shared" si="2"/>
        <v>0.67547830285472865</v>
      </c>
      <c r="R26" s="28">
        <f>$C26/100*$D26*$F26*$C$5*$C$6</f>
        <v>20.711250000000003</v>
      </c>
      <c r="S26" s="30">
        <f>$C26/100*$D26*$F26*$C$5*$C$6</f>
        <v>20.711250000000003</v>
      </c>
      <c r="T26" s="13"/>
    </row>
    <row r="27" spans="2:20" ht="15.5" x14ac:dyDescent="0.35">
      <c r="B27" s="2" t="s">
        <v>123</v>
      </c>
      <c r="C27" s="1">
        <v>37.5</v>
      </c>
      <c r="D27" s="1">
        <v>700</v>
      </c>
      <c r="E27" s="1">
        <v>14.49</v>
      </c>
      <c r="F27" s="1">
        <v>1</v>
      </c>
      <c r="G27" s="1"/>
      <c r="H27" s="1"/>
      <c r="I27" s="1" t="s">
        <v>20</v>
      </c>
      <c r="J27" s="13"/>
      <c r="K27" s="13"/>
      <c r="L27" s="13"/>
      <c r="M27" s="13"/>
      <c r="N27" s="13"/>
      <c r="O27" s="13"/>
      <c r="P27" s="28">
        <f t="shared" si="1"/>
        <v>20.711250000000003</v>
      </c>
      <c r="Q27" s="28">
        <f t="shared" si="2"/>
        <v>0.69961977186311775</v>
      </c>
      <c r="R27" s="28">
        <f t="shared" si="0"/>
        <v>20.711250000000003</v>
      </c>
      <c r="S27" s="28">
        <f t="shared" si="3"/>
        <v>20.711250000000003</v>
      </c>
      <c r="T27" s="13"/>
    </row>
    <row r="28" spans="2:20" ht="15.5" x14ac:dyDescent="0.35">
      <c r="B28" s="2" t="s">
        <v>125</v>
      </c>
      <c r="C28" s="1">
        <v>37.5</v>
      </c>
      <c r="D28" s="1">
        <v>700</v>
      </c>
      <c r="E28" s="1">
        <v>14.99</v>
      </c>
      <c r="F28" s="1">
        <v>1</v>
      </c>
      <c r="G28" s="1"/>
      <c r="H28" s="1"/>
      <c r="I28" s="1" t="s">
        <v>20</v>
      </c>
      <c r="J28" s="13"/>
      <c r="K28" s="13"/>
      <c r="L28" s="13"/>
      <c r="M28" s="13"/>
      <c r="N28" s="13"/>
      <c r="O28" s="13"/>
      <c r="P28" s="28">
        <f t="shared" si="1"/>
        <v>20.711250000000003</v>
      </c>
      <c r="Q28" s="28">
        <f t="shared" si="2"/>
        <v>0.72376124087150695</v>
      </c>
      <c r="R28" s="28">
        <f t="shared" si="0"/>
        <v>20.711250000000003</v>
      </c>
      <c r="S28" s="28">
        <f t="shared" si="3"/>
        <v>20.711250000000003</v>
      </c>
      <c r="T28" s="13"/>
    </row>
    <row r="29" spans="2:20" x14ac:dyDescent="0.35">
      <c r="B29" s="22" t="s">
        <v>30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8"/>
      <c r="Q29" s="28"/>
      <c r="R29" s="28"/>
      <c r="S29" s="28"/>
      <c r="T29" s="13"/>
    </row>
    <row r="30" spans="2:20" ht="15.5" x14ac:dyDescent="0.35">
      <c r="B30" s="2" t="s">
        <v>99</v>
      </c>
      <c r="C30" s="1">
        <v>4.2</v>
      </c>
      <c r="D30" s="1">
        <v>500</v>
      </c>
      <c r="E30" s="1">
        <v>26</v>
      </c>
      <c r="F30" s="1">
        <v>24</v>
      </c>
      <c r="G30" s="1"/>
      <c r="H30" s="1" t="s">
        <v>20</v>
      </c>
      <c r="I30" s="1"/>
      <c r="J30" s="13"/>
      <c r="K30" s="13"/>
      <c r="L30" s="13"/>
      <c r="M30" s="13"/>
      <c r="N30" s="13"/>
      <c r="O30" s="13"/>
      <c r="P30" s="28">
        <f t="shared" si="1"/>
        <v>39.765600000000006</v>
      </c>
      <c r="Q30" s="28">
        <f t="shared" si="2"/>
        <v>0.65383145231053963</v>
      </c>
      <c r="R30" s="28">
        <f t="shared" si="0"/>
        <v>39.765600000000006</v>
      </c>
      <c r="S30" s="28">
        <f t="shared" si="3"/>
        <v>1.6569</v>
      </c>
      <c r="T30" s="13"/>
    </row>
    <row r="31" spans="2:20" ht="15.5" x14ac:dyDescent="0.35">
      <c r="B31" s="2" t="s">
        <v>51</v>
      </c>
      <c r="C31" s="1">
        <v>4.3</v>
      </c>
      <c r="D31" s="1">
        <v>500</v>
      </c>
      <c r="E31" s="1">
        <v>15</v>
      </c>
      <c r="F31" s="1">
        <v>8</v>
      </c>
      <c r="G31" s="1"/>
      <c r="H31" s="1"/>
      <c r="I31" s="1"/>
      <c r="J31" s="13"/>
      <c r="K31" s="13"/>
      <c r="L31" s="13"/>
      <c r="M31" s="13"/>
      <c r="N31" s="13" t="s">
        <v>20</v>
      </c>
      <c r="O31" s="13"/>
      <c r="P31" s="28">
        <f t="shared" si="1"/>
        <v>13.5708</v>
      </c>
      <c r="Q31" s="28">
        <f t="shared" ref="Q31" si="6">E31/P31</f>
        <v>1.1053143514015387</v>
      </c>
      <c r="R31" s="28">
        <f t="shared" si="0"/>
        <v>13.5708</v>
      </c>
      <c r="S31" s="28">
        <f t="shared" si="3"/>
        <v>1.69635</v>
      </c>
      <c r="T31" s="13"/>
    </row>
    <row r="32" spans="2:20" ht="15.5" x14ac:dyDescent="0.35">
      <c r="B32" s="2" t="s">
        <v>90</v>
      </c>
      <c r="C32" s="1">
        <v>4.3</v>
      </c>
      <c r="D32" s="1">
        <v>500</v>
      </c>
      <c r="E32" s="1">
        <v>26</v>
      </c>
      <c r="F32" s="1">
        <v>24</v>
      </c>
      <c r="G32" s="1"/>
      <c r="H32" s="1" t="s">
        <v>20</v>
      </c>
      <c r="I32" s="1"/>
      <c r="J32" s="13"/>
      <c r="K32" s="13"/>
      <c r="L32" s="13"/>
      <c r="M32" s="13"/>
      <c r="N32" s="13"/>
      <c r="O32" s="13"/>
      <c r="P32" s="28">
        <f t="shared" si="1"/>
        <v>40.712400000000002</v>
      </c>
      <c r="Q32" s="28">
        <f t="shared" si="2"/>
        <v>0.63862606969866675</v>
      </c>
      <c r="R32" s="28">
        <f t="shared" si="0"/>
        <v>40.712400000000002</v>
      </c>
      <c r="S32" s="28">
        <f t="shared" si="3"/>
        <v>1.69635</v>
      </c>
      <c r="T32" s="13"/>
    </row>
    <row r="33" spans="2:20" ht="15.5" x14ac:dyDescent="0.35">
      <c r="B33" s="2" t="s">
        <v>127</v>
      </c>
      <c r="C33" s="1">
        <v>4</v>
      </c>
      <c r="D33" s="1">
        <v>500</v>
      </c>
      <c r="E33" s="1">
        <v>12</v>
      </c>
      <c r="F33" s="1">
        <v>8</v>
      </c>
      <c r="G33" s="1"/>
      <c r="H33" s="1"/>
      <c r="I33" s="1"/>
      <c r="J33" s="13"/>
      <c r="K33" s="13"/>
      <c r="L33" s="13"/>
      <c r="M33" s="13"/>
      <c r="N33" s="13" t="s">
        <v>20</v>
      </c>
      <c r="O33" s="13"/>
      <c r="P33" s="28">
        <f t="shared" si="1"/>
        <v>12.624000000000002</v>
      </c>
      <c r="Q33" s="28">
        <f t="shared" ref="Q33" si="7">E33/P33</f>
        <v>0.95057034220532299</v>
      </c>
      <c r="R33" s="28">
        <f t="shared" si="0"/>
        <v>12.624000000000002</v>
      </c>
      <c r="S33" s="28">
        <f t="shared" si="3"/>
        <v>1.5780000000000003</v>
      </c>
      <c r="T33" s="13"/>
    </row>
    <row r="34" spans="2:20" ht="15.5" x14ac:dyDescent="0.35">
      <c r="B34" s="2" t="s">
        <v>91</v>
      </c>
      <c r="C34" s="1">
        <v>5</v>
      </c>
      <c r="D34" s="1">
        <v>500</v>
      </c>
      <c r="E34" s="1">
        <v>11</v>
      </c>
      <c r="F34" s="1">
        <v>8</v>
      </c>
      <c r="G34" s="1"/>
      <c r="H34" s="1" t="s">
        <v>20</v>
      </c>
      <c r="I34" s="1"/>
      <c r="J34" s="13"/>
      <c r="K34" s="13"/>
      <c r="L34" s="13"/>
      <c r="M34" s="13"/>
      <c r="N34" s="13"/>
      <c r="O34" s="13"/>
      <c r="P34" s="28">
        <f t="shared" si="1"/>
        <v>15.780000000000001</v>
      </c>
      <c r="Q34" s="28">
        <f t="shared" si="2"/>
        <v>0.69708491761723701</v>
      </c>
      <c r="R34" s="28">
        <f t="shared" si="0"/>
        <v>15.780000000000001</v>
      </c>
      <c r="S34" s="28">
        <f t="shared" si="3"/>
        <v>1.9725000000000001</v>
      </c>
      <c r="T34" s="13"/>
    </row>
    <row r="35" spans="2:20" ht="15.5" x14ac:dyDescent="0.35">
      <c r="B35" s="2" t="s">
        <v>92</v>
      </c>
      <c r="C35" s="1">
        <v>4.5</v>
      </c>
      <c r="D35" s="1">
        <v>500</v>
      </c>
      <c r="E35" s="1">
        <v>12</v>
      </c>
      <c r="F35" s="1">
        <v>8</v>
      </c>
      <c r="G35" s="1"/>
      <c r="H35" s="1"/>
      <c r="I35" s="1" t="s">
        <v>20</v>
      </c>
      <c r="J35" s="13"/>
      <c r="K35" s="13"/>
      <c r="L35" s="13"/>
      <c r="M35" s="13"/>
      <c r="N35" s="13"/>
      <c r="O35" s="13"/>
      <c r="P35" s="28">
        <f t="shared" si="1"/>
        <v>14.202000000000002</v>
      </c>
      <c r="Q35" s="28">
        <f t="shared" si="2"/>
        <v>0.8449514152936205</v>
      </c>
      <c r="R35" s="28">
        <f t="shared" si="0"/>
        <v>14.202000000000002</v>
      </c>
      <c r="S35" s="28">
        <f t="shared" si="3"/>
        <v>1.7752500000000002</v>
      </c>
      <c r="T35" s="13"/>
    </row>
    <row r="36" spans="2:20" ht="15.5" x14ac:dyDescent="0.35">
      <c r="B36" s="2" t="s">
        <v>121</v>
      </c>
      <c r="C36" s="1">
        <v>4.8</v>
      </c>
      <c r="D36" s="1">
        <v>500</v>
      </c>
      <c r="E36" s="1">
        <v>4.49</v>
      </c>
      <c r="F36" s="1">
        <v>4</v>
      </c>
      <c r="G36" s="1"/>
      <c r="H36" s="1"/>
      <c r="I36" s="1" t="s">
        <v>20</v>
      </c>
      <c r="J36" s="13"/>
      <c r="K36" s="13"/>
      <c r="L36" s="13"/>
      <c r="M36" s="13"/>
      <c r="N36" s="13"/>
      <c r="O36" s="13"/>
      <c r="P36" s="28">
        <f t="shared" si="1"/>
        <v>7.5744000000000007</v>
      </c>
      <c r="Q36" s="36">
        <f t="shared" si="2"/>
        <v>0.59278622729193065</v>
      </c>
      <c r="R36" s="28">
        <f t="shared" si="0"/>
        <v>7.5744000000000007</v>
      </c>
      <c r="S36" s="28">
        <f t="shared" si="3"/>
        <v>1.8936000000000002</v>
      </c>
      <c r="T36" s="13"/>
    </row>
    <row r="37" spans="2:20" ht="15.5" x14ac:dyDescent="0.35">
      <c r="B37" s="2" t="s">
        <v>129</v>
      </c>
      <c r="C37" s="1">
        <v>5</v>
      </c>
      <c r="D37" s="1">
        <v>330</v>
      </c>
      <c r="E37" s="1">
        <v>18</v>
      </c>
      <c r="F37" s="1">
        <v>12</v>
      </c>
      <c r="G37" s="1"/>
      <c r="H37" s="1"/>
      <c r="I37" s="1"/>
      <c r="J37" s="13"/>
      <c r="K37" s="13"/>
      <c r="L37" s="13" t="s">
        <v>20</v>
      </c>
      <c r="M37" s="13"/>
      <c r="N37" s="13"/>
      <c r="O37" s="13"/>
      <c r="P37" s="28">
        <f t="shared" si="1"/>
        <v>15.622200000000001</v>
      </c>
      <c r="Q37" s="28">
        <f t="shared" si="2"/>
        <v>1.1522064754003916</v>
      </c>
      <c r="R37" s="28">
        <f t="shared" si="0"/>
        <v>15.622200000000001</v>
      </c>
      <c r="S37" s="28">
        <f t="shared" si="3"/>
        <v>1.3018500000000002</v>
      </c>
      <c r="T37" s="13"/>
    </row>
    <row r="38" spans="2:20" ht="15.5" x14ac:dyDescent="0.35">
      <c r="B38" s="2" t="s">
        <v>122</v>
      </c>
      <c r="C38" s="1">
        <v>10</v>
      </c>
      <c r="D38" s="1">
        <v>1000</v>
      </c>
      <c r="E38" s="1">
        <v>4.99</v>
      </c>
      <c r="F38" s="1">
        <v>1</v>
      </c>
      <c r="G38" s="1"/>
      <c r="H38" s="1"/>
      <c r="I38" s="1" t="s">
        <v>20</v>
      </c>
      <c r="J38" s="13"/>
      <c r="K38" s="13"/>
      <c r="L38" s="13"/>
      <c r="M38" s="13"/>
      <c r="N38" s="13"/>
      <c r="O38" s="13"/>
      <c r="P38" s="28">
        <f t="shared" si="1"/>
        <v>7.8900000000000006</v>
      </c>
      <c r="Q38" s="28">
        <f t="shared" ref="Q38" si="8">E38/P38</f>
        <v>0.63244613434727504</v>
      </c>
      <c r="R38" s="28">
        <f t="shared" si="0"/>
        <v>7.8900000000000006</v>
      </c>
      <c r="S38" s="28">
        <f t="shared" si="3"/>
        <v>7.8900000000000006</v>
      </c>
      <c r="T38" s="13"/>
    </row>
    <row r="39" spans="2:20" ht="15.5" x14ac:dyDescent="0.35">
      <c r="B39" s="35" t="s">
        <v>32</v>
      </c>
      <c r="C39" s="1"/>
      <c r="D39" s="1"/>
      <c r="E39" s="1"/>
      <c r="F39" s="1"/>
      <c r="G39" s="1"/>
      <c r="H39" s="1"/>
      <c r="I39" s="1"/>
      <c r="J39" s="13"/>
      <c r="K39" s="13"/>
      <c r="L39" s="13"/>
      <c r="M39" s="13"/>
      <c r="N39" s="13"/>
      <c r="O39" s="13"/>
      <c r="P39" s="28"/>
      <c r="Q39" s="28"/>
      <c r="R39" s="28"/>
      <c r="S39" s="28"/>
      <c r="T39" s="13"/>
    </row>
    <row r="40" spans="2:20" ht="15.5" x14ac:dyDescent="0.35">
      <c r="B40" s="2" t="s">
        <v>61</v>
      </c>
      <c r="C40" s="1">
        <v>6</v>
      </c>
      <c r="D40" s="1">
        <v>500</v>
      </c>
      <c r="E40" s="1">
        <v>11</v>
      </c>
      <c r="F40" s="1">
        <v>8</v>
      </c>
      <c r="G40" s="1"/>
      <c r="H40" s="1" t="s">
        <v>20</v>
      </c>
      <c r="I40" s="1"/>
      <c r="J40" s="13"/>
      <c r="K40" s="13"/>
      <c r="L40" s="13"/>
      <c r="M40" s="13"/>
      <c r="N40" s="13"/>
      <c r="O40" s="13"/>
      <c r="P40" s="28">
        <f t="shared" si="1"/>
        <v>18.936000000000003</v>
      </c>
      <c r="Q40" s="28">
        <f t="shared" ref="Q40:Q41" si="9">E40/P40</f>
        <v>0.58090409801436405</v>
      </c>
      <c r="R40" s="28">
        <f t="shared" si="0"/>
        <v>18.936000000000003</v>
      </c>
      <c r="S40" s="28">
        <f t="shared" si="3"/>
        <v>2.3670000000000004</v>
      </c>
      <c r="T40" s="13"/>
    </row>
    <row r="41" spans="2:20" ht="15.5" x14ac:dyDescent="0.35">
      <c r="B41" s="2" t="s">
        <v>33</v>
      </c>
      <c r="C41" s="1">
        <v>6</v>
      </c>
      <c r="D41" s="1">
        <v>2000</v>
      </c>
      <c r="E41" s="1">
        <v>5.35</v>
      </c>
      <c r="F41" s="1">
        <v>1</v>
      </c>
      <c r="G41" s="1"/>
      <c r="H41" s="1" t="s">
        <v>20</v>
      </c>
      <c r="I41" s="1"/>
      <c r="J41" s="13"/>
      <c r="K41" s="13"/>
      <c r="L41" s="13"/>
      <c r="M41" s="13"/>
      <c r="N41" s="13"/>
      <c r="O41" s="13"/>
      <c r="P41" s="28">
        <f t="shared" si="1"/>
        <v>9.4680000000000017</v>
      </c>
      <c r="Q41" s="36">
        <f t="shared" si="9"/>
        <v>0.56506125897760862</v>
      </c>
      <c r="R41" s="28">
        <f t="shared" si="0"/>
        <v>9.4680000000000017</v>
      </c>
      <c r="S41" s="28">
        <f t="shared" si="3"/>
        <v>9.4680000000000017</v>
      </c>
      <c r="T41" s="13"/>
    </row>
    <row r="42" spans="2:20" ht="15.5" x14ac:dyDescent="0.35">
      <c r="B42" s="2" t="s">
        <v>49</v>
      </c>
      <c r="C42" s="1">
        <v>4.5</v>
      </c>
      <c r="D42" s="1">
        <v>330</v>
      </c>
      <c r="E42" s="1">
        <v>14</v>
      </c>
      <c r="F42" s="1">
        <v>12</v>
      </c>
      <c r="G42" s="1"/>
      <c r="H42" s="1"/>
      <c r="I42" s="1"/>
      <c r="J42" s="13"/>
      <c r="K42" s="13"/>
      <c r="L42" s="13" t="s">
        <v>20</v>
      </c>
      <c r="M42" s="13"/>
      <c r="N42" s="13"/>
      <c r="O42" s="13"/>
      <c r="P42" s="28">
        <f t="shared" si="1"/>
        <v>14.059979999999999</v>
      </c>
      <c r="Q42" s="28">
        <f t="shared" ref="Q42:Q43" si="10">E42/P42</f>
        <v>0.99573399108675831</v>
      </c>
      <c r="R42" s="28">
        <f t="shared" si="0"/>
        <v>14.059979999999999</v>
      </c>
      <c r="S42" s="28">
        <f t="shared" si="3"/>
        <v>1.171665</v>
      </c>
      <c r="T42" s="13"/>
    </row>
    <row r="43" spans="2:20" ht="15.5" x14ac:dyDescent="0.35">
      <c r="B43" s="2" t="s">
        <v>34</v>
      </c>
      <c r="C43" s="1">
        <v>4.5</v>
      </c>
      <c r="D43" s="1">
        <v>500</v>
      </c>
      <c r="E43" s="1">
        <v>15</v>
      </c>
      <c r="F43" s="1">
        <v>12</v>
      </c>
      <c r="G43" s="1"/>
      <c r="H43" s="1"/>
      <c r="I43" s="1"/>
      <c r="J43" s="13"/>
      <c r="K43" s="13" t="s">
        <v>20</v>
      </c>
      <c r="L43" s="13"/>
      <c r="M43" s="13"/>
      <c r="N43" s="13"/>
      <c r="O43" s="13"/>
      <c r="P43" s="28">
        <f t="shared" si="1"/>
        <v>21.303000000000001</v>
      </c>
      <c r="Q43" s="28">
        <f t="shared" si="10"/>
        <v>0.70412617941135047</v>
      </c>
      <c r="R43" s="28">
        <f t="shared" si="0"/>
        <v>21.303000000000001</v>
      </c>
      <c r="S43" s="28">
        <f t="shared" si="3"/>
        <v>1.7752500000000002</v>
      </c>
      <c r="T43" s="13"/>
    </row>
    <row r="44" spans="2:20" x14ac:dyDescent="0.35">
      <c r="B44" s="26" t="s">
        <v>35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28"/>
      <c r="Q44" s="28"/>
      <c r="R44" s="28"/>
      <c r="S44" s="28"/>
      <c r="T44" s="13"/>
    </row>
    <row r="45" spans="2:20" ht="15.5" x14ac:dyDescent="0.35">
      <c r="B45" s="2" t="s">
        <v>124</v>
      </c>
      <c r="C45" s="1">
        <v>5</v>
      </c>
      <c r="D45" s="1">
        <v>355</v>
      </c>
      <c r="E45" s="1">
        <v>24</v>
      </c>
      <c r="F45" s="1">
        <v>24</v>
      </c>
      <c r="G45" s="1"/>
      <c r="H45" s="1"/>
      <c r="I45" s="1"/>
      <c r="J45" s="13"/>
      <c r="K45" s="13" t="s">
        <v>20</v>
      </c>
      <c r="L45" s="13"/>
      <c r="M45" s="13"/>
      <c r="N45" s="13"/>
      <c r="O45" s="13"/>
      <c r="P45" s="28">
        <f t="shared" si="1"/>
        <v>33.611400000000003</v>
      </c>
      <c r="Q45" s="28">
        <f t="shared" si="2"/>
        <v>0.71404344954390464</v>
      </c>
      <c r="R45" s="28">
        <f t="shared" si="0"/>
        <v>33.611400000000003</v>
      </c>
      <c r="S45" s="28">
        <f t="shared" si="3"/>
        <v>1.4004750000000001</v>
      </c>
      <c r="T45" s="13"/>
    </row>
    <row r="46" spans="2:20" ht="15.5" x14ac:dyDescent="0.35">
      <c r="B46" s="2" t="s">
        <v>128</v>
      </c>
      <c r="C46" s="1">
        <v>4</v>
      </c>
      <c r="D46" s="1">
        <v>275</v>
      </c>
      <c r="E46" s="1">
        <v>16</v>
      </c>
      <c r="F46" s="1">
        <v>10</v>
      </c>
      <c r="G46" s="1"/>
      <c r="H46" s="1"/>
      <c r="I46" s="1"/>
      <c r="J46" s="13"/>
      <c r="K46" s="13"/>
      <c r="L46" s="13" t="s">
        <v>20</v>
      </c>
      <c r="M46" s="13"/>
      <c r="N46" s="13"/>
      <c r="O46" s="13"/>
      <c r="P46" s="28">
        <f t="shared" si="1"/>
        <v>8.6790000000000003</v>
      </c>
      <c r="Q46" s="28">
        <f t="shared" ref="Q46" si="11">E46/P46</f>
        <v>1.8435303606406268</v>
      </c>
      <c r="R46" s="28">
        <f t="shared" si="0"/>
        <v>8.6790000000000003</v>
      </c>
      <c r="S46" s="28">
        <f t="shared" si="3"/>
        <v>0.86790000000000012</v>
      </c>
      <c r="T46" s="13"/>
    </row>
  </sheetData>
  <pageMargins left="0.7" right="0.7" top="0.75" bottom="0.75" header="0.3" footer="0.3"/>
  <pageSetup paperSize="9" scale="5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Ashbourne</vt:lpstr>
      <vt:lpstr>Sligo </vt:lpstr>
      <vt:lpstr>Dublin North Inner City</vt:lpstr>
      <vt:lpstr>Dublin South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Mary Dunne</cp:lastModifiedBy>
  <dcterms:created xsi:type="dcterms:W3CDTF">2021-07-09T10:28:20Z</dcterms:created>
  <dcterms:modified xsi:type="dcterms:W3CDTF">2023-03-31T12:25:13Z</dcterms:modified>
</cp:coreProperties>
</file>